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6" activeTab="1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7a" sheetId="19" r:id="rId19"/>
  </sheets>
  <definedNames/>
  <calcPr fullCalcOnLoad="1"/>
</workbook>
</file>

<file path=xl/comments2.xml><?xml version="1.0" encoding="utf-8"?>
<comments xmlns="http://schemas.openxmlformats.org/spreadsheetml/2006/main">
  <authors>
    <author>zzz</author>
  </authors>
  <commentList>
    <comment ref="E25" authorId="0">
      <text>
        <r>
          <rPr>
            <b/>
            <sz val="8"/>
            <rFont val="Tahoma"/>
            <family val="0"/>
          </rPr>
          <t>zzz: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<sst xmlns="http://schemas.openxmlformats.org/spreadsheetml/2006/main" count="1110" uniqueCount="560">
  <si>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</si>
  <si>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</si>
  <si>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</si>
  <si>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</si>
  <si>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</si>
  <si>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</si>
  <si>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</si>
  <si>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</si>
  <si>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</si>
  <si>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</si>
  <si>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</si>
  <si>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</si>
  <si>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</si>
  <si>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</si>
  <si>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</si>
  <si>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</si>
  <si>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</si>
  <si>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</si>
  <si>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</si>
  <si>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</si>
  <si>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</si>
  <si>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</si>
  <si>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</si>
  <si>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</si>
  <si>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</si>
  <si>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</si>
  <si>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</si>
  <si>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</si>
  <si>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</si>
  <si>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</si>
  <si>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</si>
  <si>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</si>
  <si>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</si>
  <si>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</si>
  <si>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</si>
  <si>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</si>
  <si>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</si>
  <si>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</si>
  <si>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</si>
  <si>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</si>
  <si>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</si>
  <si>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</si>
  <si>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</si>
  <si>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</si>
  <si>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</si>
  <si>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</si>
  <si>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</si>
  <si>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</si>
  <si>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</si>
  <si>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</si>
  <si>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</si>
  <si>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</si>
  <si>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</si>
  <si>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</si>
  <si>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</si>
  <si>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</si>
  <si>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</si>
  <si>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</si>
  <si>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</si>
  <si>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</si>
  <si>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</si>
  <si>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</si>
  <si>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</si>
  <si>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</si>
  <si>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</si>
  <si>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</si>
  <si>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</si>
  <si>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</si>
  <si>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</si>
  <si>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</si>
  <si>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</si>
  <si>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</si>
  <si>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</si>
  <si>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</si>
  <si>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</si>
  <si>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</si>
  <si>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</si>
  <si>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</si>
  <si>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</si>
  <si>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</si>
  <si>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</si>
  <si>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</si>
  <si>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</si>
  <si>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</si>
  <si>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</si>
  <si>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</si>
  <si>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</si>
  <si>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</si>
  <si>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</si>
  <si>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</si>
  <si>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</si>
  <si>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</si>
  <si>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</si>
  <si>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</si>
  <si>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rok budżetowy 2007 (8+9+10+11)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</si>
  <si>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</si>
  <si>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</si>
  <si>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</si>
  <si>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</si>
  <si>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</si>
  <si>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</si>
  <si>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</si>
  <si>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</si>
  <si>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</si>
  <si>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</si>
  <si>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</si>
  <si>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</si>
  <si>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</si>
  <si>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</si>
  <si>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</si>
  <si>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</si>
  <si>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</si>
  <si>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</si>
  <si>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</si>
  <si>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</si>
  <si>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</si>
  <si>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</si>
  <si>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</si>
  <si>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</si>
  <si>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</si>
  <si>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</si>
  <si>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</si>
  <si>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</si>
  <si>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</si>
  <si>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</si>
  <si>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</si>
  <si>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</si>
  <si>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</si>
  <si>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</si>
  <si>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</si>
  <si>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</si>
  <si>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</si>
  <si>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</si>
  <si>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</si>
  <si>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</si>
  <si>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</si>
  <si>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</si>
  <si>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</si>
  <si>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</si>
  <si>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</si>
  <si>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</si>
  <si>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</si>
  <si>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</si>
  <si>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</si>
  <si>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</si>
  <si>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</si>
  <si>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</si>
  <si>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</si>
  <si>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</si>
  <si>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</si>
  <si>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</si>
  <si>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</si>
  <si>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</si>
  <si>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</si>
  <si>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</si>
  <si>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</si>
  <si>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</si>
  <si>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</si>
  <si>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</si>
  <si>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Dotacje celowe na zadania własne gminy realizowane przez podmioty należące
i nienależące do sektora finansów publicznych w 2007 r.</t>
  </si>
  <si>
    <t>Plan dochodów budżetu gminy na 2007 r.</t>
  </si>
  <si>
    <t>§*</t>
  </si>
  <si>
    <t>Wydatki na na obsługę długu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</si>
  <si>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</si>
  <si>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Łączne koszty finansowe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</si>
  <si>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</si>
  <si>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</si>
  <si>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</si>
  <si>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</si>
  <si>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</si>
  <si>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z tego: 2007 r.</t>
  </si>
  <si>
    <t>*** - rok 2010 do wykorzystania fakultatywnego</t>
  </si>
  <si>
    <t>Klasyfikacja (dział, rozdział,
paragraf)</t>
  </si>
  <si>
    <t>2010 r.***</t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</si>
  <si>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</si>
  <si>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</si>
  <si>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</si>
  <si>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</si>
  <si>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</si>
  <si>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</si>
  <si>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</si>
  <si>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</si>
  <si>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</si>
  <si>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</si>
  <si>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</si>
  <si>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</si>
  <si>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</si>
  <si>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</si>
  <si>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w 2007 r. - przychody i rozchody budżetu</t>
  </si>
  <si>
    <t>Spłaty pożyczek otrzymanych na finan-sowanie zadań realizowanych z udziałem środków pochodzących z budżetu UE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</si>
  <si>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</si>
  <si>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</si>
  <si>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</si>
  <si>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 xml:space="preserve"> oraz dochodów i wydatków rachunków dochodów własnych na 2007 r.</t>
  </si>
  <si>
    <t>Rachunki dochodów własnych jednostek budżetowych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</si>
  <si>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</si>
  <si>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</si>
  <si>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</si>
  <si>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</si>
  <si>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</si>
  <si>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* dochody</t>
  </si>
  <si>
    <t>** stan środków pieniężnych</t>
  </si>
  <si>
    <t>*** źródła dochodów wskazanych przez radę</t>
  </si>
  <si>
    <t>Dotacje podmiotowe* w 2007 r.</t>
  </si>
  <si>
    <t>Plan przychodów i wydatków Gminnego* Funduszu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</si>
  <si>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w przypadku przejęcia zadania na podstawie porozumienia z powiatem</t>
    </r>
  </si>
  <si>
    <t>Przedmiot i cel umowy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</si>
  <si>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</si>
  <si>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</si>
  <si>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</si>
  <si>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</si>
  <si>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</si>
  <si>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</si>
  <si>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</si>
  <si>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</si>
  <si>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</si>
  <si>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</si>
  <si>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</si>
  <si>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</si>
  <si>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</si>
  <si>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</si>
  <si>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</si>
  <si>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</si>
  <si>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Prognoza kwoty długu gminy na rok 2007 i lata następne</t>
  </si>
  <si>
    <t>Prognozowana sytuacja finansowa gminy w latach spłaty długu</t>
  </si>
  <si>
    <t>Przewidywane wykonanie w 2006 r.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</si>
  <si>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</si>
  <si>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</si>
  <si>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</si>
  <si>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</si>
  <si>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</si>
  <si>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</si>
  <si>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</si>
  <si>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</si>
  <si>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</si>
  <si>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</si>
  <si>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</si>
  <si>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</si>
  <si>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</si>
  <si>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</si>
  <si>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</si>
  <si>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</si>
  <si>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</si>
  <si>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</si>
  <si>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</si>
  <si>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</si>
  <si>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</si>
  <si>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</si>
  <si>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</si>
  <si>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</si>
  <si>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</si>
  <si>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</si>
  <si>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</si>
  <si>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</si>
  <si>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>31.12.2006 r.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</si>
  <si>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</si>
  <si>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</si>
  <si>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</si>
  <si>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</si>
  <si>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ROLNICTWO I ŁOWIECTWO</t>
  </si>
  <si>
    <t>O1010</t>
  </si>
  <si>
    <t>O10</t>
  </si>
  <si>
    <t>Infrastruktura wodociągowa i sanitacyjna wsi</t>
  </si>
  <si>
    <t>O970</t>
  </si>
  <si>
    <t>O20</t>
  </si>
  <si>
    <t>LEŚNICTWO</t>
  </si>
  <si>
    <t>Gospodarka leśna</t>
  </si>
  <si>
    <t>O2001</t>
  </si>
  <si>
    <t>O750</t>
  </si>
  <si>
    <t>Środki na dofin.własnych inwestycji gmin, pozyskane z innych źródeł.Finansowanie programów i projektów  ze środków fund.strukturalnych</t>
  </si>
  <si>
    <t>Dotacje celowe otrzymane z budzetu państwa na realizację inwestycji własnych gmin. Współfinansowanie programów i projektów ze środków funduszy strukturalnych</t>
  </si>
  <si>
    <t>Pozostała działalność</t>
  </si>
  <si>
    <t>Dotacje celowe otrzymane z budzetu państwa na realizację zadań bieżących z zakresu adm.rządowej oraz innych zadań zleconych gminie</t>
  </si>
  <si>
    <t>Dochody z najmu i dzierżwy składników majątkowych jst</t>
  </si>
  <si>
    <t>TRANSPORT I ŁĄCZNOŚĆ</t>
  </si>
  <si>
    <t>Utrzymanie dróg gminnych</t>
  </si>
  <si>
    <t>O830</t>
  </si>
  <si>
    <t>Wpływy z usług</t>
  </si>
  <si>
    <t>Dotacje otrzymane z funduszy celowych na finansowanie lub dofinansowanie kosztów realizacji inwestycji jsfp</t>
  </si>
  <si>
    <t>GOSPODARKA MIESZKANIOWA</t>
  </si>
  <si>
    <t>Gospodarka gruntami inieruchomościami</t>
  </si>
  <si>
    <t>Wpływy z opłat za użytkowanie wieczyste nieruchomości</t>
  </si>
  <si>
    <t>O470</t>
  </si>
  <si>
    <t>O760</t>
  </si>
  <si>
    <t>Wpływy z tytułu przekształcenia prawa użytkowania wieczystego przysługującego osobom fizycznym w prawo własności</t>
  </si>
  <si>
    <t>O870</t>
  </si>
  <si>
    <t>Wpływy ze sprzedaży składników majątkowych</t>
  </si>
  <si>
    <t>O920</t>
  </si>
  <si>
    <t>Pozostałe odsetki</t>
  </si>
  <si>
    <t>DZIAŁALNOŚĆ USŁUGOWA</t>
  </si>
  <si>
    <t>Cmentarze</t>
  </si>
  <si>
    <t>O490</t>
  </si>
  <si>
    <t>Wpływy z innych lokalnych opłat pobieranych przez jstna podstawie odrębnych ustaw</t>
  </si>
  <si>
    <t>ADMINISTRACJA PUBLICZNA</t>
  </si>
  <si>
    <t>Urzędy wojewódzkie</t>
  </si>
  <si>
    <t>Dotacje celowe otrzymane z budżetu państwa na realizację zadań bieżących z zakresu adm.rządowej oraz innych zadań zleconych gminie ustawami</t>
  </si>
  <si>
    <t>Dochody jst związane z realizacją zadań z zakresu adm.rządowej oraz innych zadań zleconych ustawami</t>
  </si>
  <si>
    <t>Urzędy gmin</t>
  </si>
  <si>
    <t>URZĘDY NACZELNYCH ORGAÓW WŁADZY PAŃSTWOWEJ,KONTROLI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</si>
  <si>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</si>
  <si>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</si>
  <si>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</si>
  <si>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DOCHODY 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</si>
  <si>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</si>
  <si>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O310</t>
  </si>
  <si>
    <t>Podatek od nieruchomości</t>
  </si>
  <si>
    <t>O320</t>
  </si>
  <si>
    <t>Podatek rolny</t>
  </si>
  <si>
    <t>O330</t>
  </si>
  <si>
    <t>Podatek leśny</t>
  </si>
  <si>
    <t>O340</t>
  </si>
  <si>
    <t>Podatek od środków transportowych</t>
  </si>
  <si>
    <t>Wpływy z podatku rolnego, podatku leśnego,podatku od spadków i darowizn, podatku od czynności cywilnoprawnych oraz podatków i opłat lokalnych od osób fizycznych</t>
  </si>
  <si>
    <t>O370</t>
  </si>
  <si>
    <t>Podatek od posiadania psów</t>
  </si>
  <si>
    <t>O430</t>
  </si>
  <si>
    <t>Wpływy z opłaty targowej</t>
  </si>
  <si>
    <t>O450</t>
  </si>
  <si>
    <t>Wpływy z opłaty administracyjnej za czynności urzędowe</t>
  </si>
  <si>
    <t>O500</t>
  </si>
  <si>
    <t>Podatek od czynności cywilnoprawnych</t>
  </si>
  <si>
    <t>O690</t>
  </si>
  <si>
    <t>Wpływy z różnych opłat</t>
  </si>
  <si>
    <t>O910</t>
  </si>
  <si>
    <t>Odsetki od nieterminowych wpłat z tytułu podatków i opłat</t>
  </si>
  <si>
    <t>Wpływy z innych opłat stanowiących dochody jst na podstawie ustaw</t>
  </si>
  <si>
    <t>O410</t>
  </si>
  <si>
    <t>Wpływy z opłaty skarbowej</t>
  </si>
  <si>
    <t>Udziały gmin w podatkach stanowiących dochód budżetu państwa</t>
  </si>
  <si>
    <t>OO10</t>
  </si>
  <si>
    <t>Podatek dochodowy od osób fizycznych</t>
  </si>
  <si>
    <t>OO20</t>
  </si>
  <si>
    <t>Podatek dochodowy od osób prawnych</t>
  </si>
  <si>
    <t>RÓŻNE ROZLICZENIA</t>
  </si>
  <si>
    <t>Część oświatowa subwencji ogólnej dla jst</t>
  </si>
  <si>
    <t>Subwencje ogólne z budżetu państwa</t>
  </si>
  <si>
    <t>Część równoważąca subwencji ogólnej dla gmin</t>
  </si>
  <si>
    <t>Różne rozliczenia finansowe</t>
  </si>
  <si>
    <t>OŚWIATA I WYCHOWANIE</t>
  </si>
  <si>
    <t>Szkoły podstawowe</t>
  </si>
  <si>
    <t>Dotacje celowe z budżetu państwa na realizację własnych zadań bieżących gmin</t>
  </si>
  <si>
    <t>Środki na dofinansowanie własnych zadań gmin, pozyskane z innych źródeł</t>
  </si>
  <si>
    <t>Środki na dofinansowanie własnych zadań gmin, pozyskane z innych źródeł. Finansowanie programów i projektów ze środków funduszy strukturalnych</t>
  </si>
  <si>
    <t>Przedszkole</t>
  </si>
  <si>
    <t>Gimnazja</t>
  </si>
  <si>
    <t>Środki na dofinasowanie własnych zadań gmin, pozyskane z innych źródeł. Współfinansowanie programów i projektów realizowanych ze środków z funduszy strukturalnych</t>
  </si>
  <si>
    <t>Dowożenie uczniów do szkół</t>
  </si>
  <si>
    <t>Część wyrównawcza subwencji ogólnej dla gmin</t>
  </si>
  <si>
    <t>OCHRONA ZDROWIA</t>
  </si>
  <si>
    <t>Przeciwdziałanie alkoholizmowi</t>
  </si>
  <si>
    <t>O480</t>
  </si>
  <si>
    <t>Wpływy z opłat za wydawanie zezwoleń na sprzedaż alkoholu</t>
  </si>
  <si>
    <t>Dotacje celowe otrzymane od samorządu województwa na zadania bieżące realizowane na podstawie porozumień między jst</t>
  </si>
  <si>
    <t>POMOC SPOŁECZNA</t>
  </si>
  <si>
    <t>Świadczenia rodzinne, zaliczka alimentacyjna oraz składki na ubezpieczenia emerytalne i rentowe z ubezpieczenia społecznego</t>
  </si>
  <si>
    <t>Składki na ubezpieczenia zdrowotne opłacane za osoby pobierane niektóre świadczenia z pomocy społecznej oraz niektóre świadczenia rodzinne</t>
  </si>
  <si>
    <t>Zasilki i pomoc w naturze oraz składki na ubezpieczenia emerytalne i rentowe</t>
  </si>
  <si>
    <t>GOPS</t>
  </si>
  <si>
    <t>Usługi opiekuńcze i specjalistyczne usługi opiekuńcze</t>
  </si>
  <si>
    <t>EDUKACYJNA OPIEKA WYCHOWAWCZA</t>
  </si>
  <si>
    <t xml:space="preserve">Pomoc materialna dla uczniów </t>
  </si>
  <si>
    <t>Dotacje celowe z budzetu państwa na realizację własnych zadań bieżących gmin</t>
  </si>
  <si>
    <t>GOSPODARKA KOMUNALNA I OCHRONA ŚRODOWISKA</t>
  </si>
  <si>
    <t>Gospodarka ściekowa i ochrona wód</t>
  </si>
  <si>
    <t>Gospodarka odpadami</t>
  </si>
  <si>
    <t>KULTURA I OCHRONA DZIEDZICTWA NARODOWEGO</t>
  </si>
  <si>
    <t>Świetlice</t>
  </si>
  <si>
    <t>OGÓŁEM  DOCHODY:</t>
  </si>
  <si>
    <t>Wpływy z różnych dochodów</t>
  </si>
  <si>
    <t>ROLNICTWO</t>
  </si>
  <si>
    <t>Infrastruktura sanitacyjna i wodociągowa wsi</t>
  </si>
  <si>
    <t>Wydatki inwestycyjne</t>
  </si>
  <si>
    <t>Wydatki inwestycyjne.Finansowanie programów i projektów ze środków funduszy strukturalnych</t>
  </si>
  <si>
    <t>Wydatki inwestycyjne.Współfinansowanie programów i projektów ze środków funduszy strukturalnych</t>
  </si>
  <si>
    <t>O1022</t>
  </si>
  <si>
    <t>Zwalczanie chorób zakaźnych</t>
  </si>
  <si>
    <t>Zakup materiałów i wyposażenia</t>
  </si>
  <si>
    <t>Zakup usług pozostałych</t>
  </si>
  <si>
    <t>O1030</t>
  </si>
  <si>
    <t>Izby Rolnicze</t>
  </si>
  <si>
    <t>Wpłaty gmin na rzecz izb rolniczych w wysokości 2% uzyskanych wpływów  z podatku rolnego</t>
  </si>
  <si>
    <t>Zakup usług remontowych</t>
  </si>
  <si>
    <t>Wydatki osobowe nie zaliczone do wynagrodzeń</t>
  </si>
  <si>
    <t>Zakup materiałow i wyposażenia</t>
  </si>
  <si>
    <t>Różne opłaty i składki</t>
  </si>
  <si>
    <t>Wynagrodzenia bezosobowe</t>
  </si>
  <si>
    <t>Zakup energii</t>
  </si>
  <si>
    <t>Zakup usług obejmujących wykonanie ekspertyz, analiz i opinii</t>
  </si>
  <si>
    <t>Podatek od towarów i usług</t>
  </si>
  <si>
    <t>Wydatki inwestycyjne jednostek budżetowych</t>
  </si>
  <si>
    <t>Plany zagospodarowania przestrzennego</t>
  </si>
  <si>
    <t>Wynagrodzenia osobowe pracowników</t>
  </si>
  <si>
    <t>Składki na ubezpieczenia społeczne</t>
  </si>
  <si>
    <t>Składki na Fundusz Pracy</t>
  </si>
  <si>
    <t>Zakup uslug pozostałych</t>
  </si>
  <si>
    <t>Starostwo powiatowe</t>
  </si>
  <si>
    <t>Dotacje celowe przekazane dla powiatu na zadania bieżące realizowane na podstawie porozumień między jst</t>
  </si>
  <si>
    <t>Rada gminy</t>
  </si>
  <si>
    <t>Różne wydatki na rzecz osób fizycznych</t>
  </si>
  <si>
    <t>Zakup materiałów papierniczych do sprzętu drukarskiego i urzadzeń kserograficznych</t>
  </si>
  <si>
    <t>Urząd gminy</t>
  </si>
  <si>
    <t>Dodatkowe wynagrodzenia roczne</t>
  </si>
  <si>
    <t>Zakup usług dostępu do sieci Internet</t>
  </si>
  <si>
    <t>Opłaty z tytułu zakupu usług  telekomunikacyjnych telefonii komórkowej</t>
  </si>
  <si>
    <t>Opłaty z tytułu zakupu usług  telekomunikacyjnych telefonii stacjonarnej</t>
  </si>
  <si>
    <t xml:space="preserve">Podróże służbowe krajowe </t>
  </si>
  <si>
    <t>Podróże służbowe zagraniczne</t>
  </si>
  <si>
    <t>Odpis na zakładowy fundusz  świadczeń socjalnych</t>
  </si>
  <si>
    <t>Szkolenia pracowników</t>
  </si>
  <si>
    <t>Zakup ekcesoriów komputerowych, w tym programów i licencji</t>
  </si>
  <si>
    <t>Wydatki na zakupy inwestycyjne jednostek budżetowych</t>
  </si>
  <si>
    <t>URZĘDY NACZELNYCH ORGANÓW WŁADZY PAŃSTWOWEJ,KONTROLI I OCHRONY PRAWA ORAZ SĄDOWNICTWA</t>
  </si>
  <si>
    <t xml:space="preserve">Urzędu naczelnych orgaów władzy państwowej, kontroli i ochrony prawa </t>
  </si>
  <si>
    <t>BEZPIECZEŃSTWO  PUBLICZNE I OCHRONA PRZECIWPOŻAROWA</t>
  </si>
  <si>
    <t>OSP</t>
  </si>
  <si>
    <t>Opłaty z tytułu zakupu usług telekomunikacyjnych telefoni komórkowej</t>
  </si>
  <si>
    <t>Opłaty z tytułu zakupu usług telekomunikacyjnych telefoni stacjonarnej</t>
  </si>
  <si>
    <t xml:space="preserve">Obrona cywilna </t>
  </si>
  <si>
    <t>DOCHODY OD OSÓB PRAWNYCH,OD OSÓB FIZYCZNYCH I OD INNYCH JEDNOSTEK NIEPOSIADAJĄCYCH OSOBOWOŚCVI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</si>
  <si>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</si>
  <si>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</si>
  <si>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</si>
  <si>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Odsetki od krajowych pożyczek i kredytów</t>
  </si>
  <si>
    <t>Rezerwy ogólne i celowe</t>
  </si>
  <si>
    <t xml:space="preserve">Rezerwy </t>
  </si>
  <si>
    <t>Stypendia dla uczniów</t>
  </si>
  <si>
    <t>Skladki na ubezpieczenia społeczne</t>
  </si>
  <si>
    <t>Składki na ubezpieczenia społeczne. Finansowanie projektów</t>
  </si>
  <si>
    <t>Składki na Fundusz Pracy. Finansowanie projektów</t>
  </si>
  <si>
    <t>Wynagrodzenia bezosobowe. Finansowanie projektów</t>
  </si>
  <si>
    <t>Zakup materiałów i wyposażenia. Finansowanie projektów</t>
  </si>
  <si>
    <t>Zakup energii. Finansowanie projektów</t>
  </si>
  <si>
    <t>Zakup usług zdrowotnych</t>
  </si>
  <si>
    <t>Zakup usług pozostałych. Finansowanie projektów</t>
  </si>
  <si>
    <t>Zakupy z tytułu usług telekomunikacyjnych telefonii stacjonarnej</t>
  </si>
  <si>
    <t xml:space="preserve">Podróże służbowe krajowe. Finansowanie projektów </t>
  </si>
  <si>
    <t>Różne opłaty i składki. Finansowanie projektów</t>
  </si>
  <si>
    <t>Odpisy na zakładowy fundusz  Swiadczeń socjalnych</t>
  </si>
  <si>
    <t>Oddziały przedszkolne w szkołach podstawowych</t>
  </si>
  <si>
    <t>Zakup pomocy dydaktycznych</t>
  </si>
  <si>
    <t>Podróże służbowe krajowe</t>
  </si>
  <si>
    <t>Gimnazjum</t>
  </si>
  <si>
    <t>Opłaty z tytułu zakupu usług telekomunikacyjnych telefonii stacjonarnej</t>
  </si>
  <si>
    <t>Wydatki inwestycyjne. Finansowanie programów i projektów z funduszy strukturalnych</t>
  </si>
  <si>
    <t>Wydatki inwestycyjne. Współfinansowanie programów i projektów z funduszy strukturalnych</t>
  </si>
  <si>
    <t>Składki na ubezpieczenia spoleczne</t>
  </si>
  <si>
    <t xml:space="preserve">Różne opłaty i składki </t>
  </si>
  <si>
    <t>Pozostałe podatki na budżetów jst</t>
  </si>
  <si>
    <t>Dokształcanie i doskonalenie nauczycieli</t>
  </si>
  <si>
    <t>Lecznictwo ambulatoryjne</t>
  </si>
  <si>
    <t>Dotacje celowe z budżetu na finansowanie lub dofinansowanie kosztów realizacji inwestycji i zakupów inwestycyjnych innych jednostek sektora finansów publicznych</t>
  </si>
  <si>
    <t>Opłaty z tytułu zakupu usług telekomunikacyjnych telefonii komórkowej</t>
  </si>
  <si>
    <t>Opłaty z tytułu zakupu usług telekomunikacyjnych telefinii stacjonarnej</t>
  </si>
  <si>
    <t>Domy pomocy społecznej</t>
  </si>
  <si>
    <t>Zakup usług dostępu do internetu</t>
  </si>
  <si>
    <t>Zakup usług przez jednostki samorzadu terytorialnego od innych jednostek samorządu terytorialnego</t>
  </si>
  <si>
    <t>Świadczenia społeczne</t>
  </si>
  <si>
    <t>Odpisy na zakładowy fundusz Swiadczeń socjalnych</t>
  </si>
  <si>
    <t>Składki na ubezpieczenia zdrowotne opłacane za osoby pobierające niektóre świadcznia z pomocy społecznej oraz niektóre świadczenia rodzinne</t>
  </si>
  <si>
    <t xml:space="preserve">Składki na ubezpieczenia zdrowotne </t>
  </si>
  <si>
    <t>Zasiłki i pomoc w naturze oraz składki na ubezpieczenia emerytalne i rentowe</t>
  </si>
  <si>
    <t>Dodatki mieszkaniowe</t>
  </si>
  <si>
    <t>Usługi opiekuńcze oraz specjalistyczne usługi opiekuńcze</t>
  </si>
  <si>
    <t>Usuwanie skutków klęsk żywiołowych</t>
  </si>
  <si>
    <t>Wybagrodzenia osobowe pracowników</t>
  </si>
  <si>
    <t>Podróże słuzbowe krajowe</t>
  </si>
  <si>
    <t>Odpisy na zakładowy fundusz świadczeń socjalnych</t>
  </si>
  <si>
    <t>Pomoc materialna dla uczniów</t>
  </si>
  <si>
    <t>Inne formy pomocy społecznej</t>
  </si>
  <si>
    <t>Kary i odszkodowania wypłacane na rzecz    osób prawnych i innych jednostek organizacyjnych</t>
  </si>
  <si>
    <t>Oświetlenie ulic</t>
  </si>
  <si>
    <t>Składki na ubezpieczenia spo łeczne</t>
  </si>
  <si>
    <t xml:space="preserve">Zakup materiałów i wyposażenia </t>
  </si>
  <si>
    <t>Zakup  usług pozostałych</t>
  </si>
  <si>
    <t>Biblioteki</t>
  </si>
  <si>
    <t>Dotacja podmiotowa z budzetu dla samorządowej instytucji kultury</t>
  </si>
  <si>
    <t>KULTURA FIZYCZNA I SPORT</t>
  </si>
  <si>
    <t>Obiekty sportowe</t>
  </si>
  <si>
    <t>Zadania w zakresie kultury fizycznej i sportu</t>
  </si>
  <si>
    <t>Dotacja przedmiotowa z budżetu dla jednostek nie zaliczonych do sektora finansów publicznych</t>
  </si>
  <si>
    <t>Gospodarka gruntami i nieruchomościami</t>
  </si>
  <si>
    <t>Ochrona zabytków i opieka nad zabytkami</t>
  </si>
  <si>
    <t>Obsługa kredytów i pożyczek jednostek samorządu terytorialnego</t>
  </si>
  <si>
    <t>Wynagrodzenia  bezosobowe</t>
  </si>
  <si>
    <t>Wpływy z róźnych dochodów</t>
  </si>
  <si>
    <t>Budowa wodociągu i kanalizacji sanitarnej dla zabudowy kolonijnej Rogiedle-Wilczkowo-Piotrowo 2005-2007</t>
  </si>
  <si>
    <t>Opracowanie dokumentacji technicznej oraz budowa drogi osiedlowej przy ulicy Sportowej w Lubominie 2007-2009</t>
  </si>
  <si>
    <t>Wójt Gminy</t>
  </si>
  <si>
    <t>Komputeryzacja Urzędu Gminy 2007-2009</t>
  </si>
  <si>
    <t>Budowa Sali gimnastycznej przy Gimnazjum w Lubominie 2005-2007</t>
  </si>
  <si>
    <t xml:space="preserve">A. 230000     
B.
C.
... </t>
  </si>
  <si>
    <t>Rekultywacja składowiska śmieci w miejscowości Rogiedle 2006-2007</t>
  </si>
  <si>
    <t>A.126926</t>
  </si>
  <si>
    <t xml:space="preserve">A.    
B.
C.
... </t>
  </si>
  <si>
    <t>Uzbrojenie działek przy ulicy Baranowskiego w Lubominie w sieć wodociągowo-kanalizacyjną</t>
  </si>
  <si>
    <t>Dofinansowanie do budowy oczyszczalni przydomowych</t>
  </si>
  <si>
    <t>Modernizacja drogi rolniczej w Wolnicy</t>
  </si>
  <si>
    <t>Budowa instalacji oświetlenia  ulicznego w Gminie Lubomino</t>
  </si>
  <si>
    <t xml:space="preserve">A.      
B.
C.5000
... </t>
  </si>
  <si>
    <t>Dochody własne jst</t>
  </si>
  <si>
    <t>Kredyty i pożyczki</t>
  </si>
  <si>
    <t>Środki wymienione w art..5 ust.1 pkt 2,3 u.f.p.</t>
  </si>
  <si>
    <t>Środki pochodzące z innych źr.</t>
  </si>
  <si>
    <t>Środki wymienione w art..5 ust.1 pkt2,3u.f.p.</t>
  </si>
  <si>
    <t>Gminna Biblioteka Publiczna w Lubominie</t>
  </si>
  <si>
    <t>Poprawa sprawności fizycznej młodzieży z terenu Gminy Lubomino</t>
  </si>
  <si>
    <t>Organizacja i współorganizacja masowych imprez rekreacyjno- sportowych</t>
  </si>
  <si>
    <t>dotacja z funduszu do zadania inwestycyjnego jednostki budżetowej , dofinansowanie do budowy oczyszczalni przydomowych</t>
  </si>
  <si>
    <t>1.Gimnazjum w Lubominie</t>
  </si>
  <si>
    <t>2.Zespół Szkół w Lubominie</t>
  </si>
  <si>
    <t>3.Szkoła Podstawowa w Wilczkowie</t>
  </si>
  <si>
    <t>4.Szkoła Podstawowa w Rogiedlach</t>
  </si>
  <si>
    <t>OGÓŁEM</t>
  </si>
  <si>
    <t>świadczenia spoleczne</t>
  </si>
  <si>
    <t>3.1.Obszary wiejskie</t>
  </si>
  <si>
    <t xml:space="preserve">    3.Rozwój lokalny                              </t>
  </si>
  <si>
    <t>010-01010</t>
  </si>
  <si>
    <t>Zintegrowany Program Operacyjny Rozwoju Regionalnego</t>
  </si>
  <si>
    <t>3.Rozwój lokalny</t>
  </si>
  <si>
    <t>3.1 Obszary wiejskie</t>
  </si>
  <si>
    <t>Budowa sali  gimnastycznej  przy Gimnazjum w Lubominie</t>
  </si>
  <si>
    <t>801-80110</t>
  </si>
  <si>
    <t>Wpływy z tytułu opłat</t>
  </si>
  <si>
    <t>Zakup akcesoriów kompterowych , w tym programów i licencji</t>
  </si>
  <si>
    <t>zakup usług zdrowotnych</t>
  </si>
  <si>
    <t xml:space="preserve">Dotacje celowe z budżetu na  finansowanie lub  dofinansowanie prac  remontowych  i konserwatorskich  obiektów  zabytkowych  przekazane  jednostkom  niezaliczonym do  sektora  finansów publicznych </t>
  </si>
  <si>
    <t xml:space="preserve">A.      
B.
C.30000
... </t>
  </si>
  <si>
    <t>stan środków obrotowych na koniec roku</t>
  </si>
  <si>
    <t>rozliczenie z budżetem z tytułu wplat nadwyżek środków za 2006 rok</t>
  </si>
  <si>
    <t>Wydatki razem (9+13)</t>
  </si>
  <si>
    <t>Przewodniczący Rady Gminy</t>
  </si>
  <si>
    <t xml:space="preserve">      </t>
  </si>
  <si>
    <t xml:space="preserve">         Paweł   Miąsko</t>
  </si>
  <si>
    <t>Budowa wodociągu i kanalizacji  sanitarnej  dla zabudowy  kolonijnej  Rogiedle - Wilczkowo- Piotrowo</t>
  </si>
  <si>
    <t xml:space="preserve">        Paweł Miąsko</t>
  </si>
  <si>
    <t xml:space="preserve">            Przewodniczący Rady Gminy                  </t>
  </si>
  <si>
    <t>Paweł  Miąsko</t>
  </si>
  <si>
    <t xml:space="preserve">                                                    Paweł Miąsko</t>
  </si>
  <si>
    <t xml:space="preserve">                                                         Przewodniczący Rady Gminy</t>
  </si>
  <si>
    <t xml:space="preserve">                              Przewodniczący Rady Gminy</t>
  </si>
  <si>
    <t xml:space="preserve">                             </t>
  </si>
  <si>
    <t xml:space="preserve">                                     Paweł  Miąsko</t>
  </si>
  <si>
    <t xml:space="preserve">                                                                                              Przewodniczący Rady Gminy</t>
  </si>
  <si>
    <t xml:space="preserve">                                                                                                     Paweł Miąsko</t>
  </si>
  <si>
    <t xml:space="preserve">                          Przewodniczący Rady Gminy</t>
  </si>
  <si>
    <t xml:space="preserve">                                Paweł Miąsko</t>
  </si>
  <si>
    <t xml:space="preserve">                            Przewodniczący Rady Gminy</t>
  </si>
  <si>
    <t xml:space="preserve">                                      Paweł  Miąsko</t>
  </si>
  <si>
    <t xml:space="preserve">                                                   Przwodniczący Rady Gminy</t>
  </si>
  <si>
    <t xml:space="preserve">                                                        Paweł Miąsko</t>
  </si>
  <si>
    <t xml:space="preserve">                     Przewodniczący Rady Gminy</t>
  </si>
  <si>
    <t xml:space="preserve">                                Paweł  Miąsko</t>
  </si>
  <si>
    <t>wydatki majątkowe</t>
  </si>
  <si>
    <t>Przewodnicący Rady Gminy</t>
  </si>
  <si>
    <t xml:space="preserve">              Paweł Miąsko</t>
  </si>
  <si>
    <t xml:space="preserve">                                                      Przewodniczący Rady Gminy</t>
  </si>
  <si>
    <t xml:space="preserve">                                                             Paweł  Miąsko</t>
  </si>
  <si>
    <t xml:space="preserve">                                                         Paweł Miąsko</t>
  </si>
  <si>
    <t xml:space="preserve">                                                     Przewodniczący Rady Gminy</t>
  </si>
  <si>
    <t xml:space="preserve">zakup pomocy dydaktycznych.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</si>
</sst>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3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i/>
      <sz val="10"/>
      <name val="Arial CE"/>
      <family val="0"/>
    </font>
    <font>
      <b/>
      <i/>
      <u val="single"/>
      <sz val="10"/>
      <name val="Arial CE"/>
      <family val="0"/>
    </font>
    <font>
      <b/>
      <sz val="6"/>
      <name val="Arial CE"/>
      <family val="2"/>
    </font>
    <font>
      <b/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 CE"/>
      <family val="0"/>
    </font>
    <font>
      <b/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  <font>
      <sz val="10"/>
      <color indexed="9"/>
      <name val="Arial CE"/>
      <family val="0"/>
    </font>
    <font>
      <b/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" fillId="0" borderId="0" xfId="0" applyFont="1" applyAlignment="1">
      <alignment/>
    </xf>
    <xf numFmtId="0" fontId="17" fillId="0" borderId="0" xfId="0" applyFont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7" fillId="0" borderId="0" xfId="0" applyFont="1" applyAlignment="1">
      <alignment/>
    </xf>
    <xf numFmtId="0" fontId="0" fillId="0" borderId="2" xfId="0" applyBorder="1" applyAlignment="1">
      <alignment vertical="center" wrapText="1"/>
    </xf>
    <xf numFmtId="0" fontId="23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top"/>
    </xf>
    <xf numFmtId="0" fontId="24" fillId="0" borderId="13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4" fillId="0" borderId="20" xfId="18" applyFont="1" applyBorder="1" applyAlignment="1">
      <alignment horizontal="center" vertical="center"/>
      <protection/>
    </xf>
    <xf numFmtId="0" fontId="13" fillId="0" borderId="27" xfId="18" applyFont="1" applyBorder="1">
      <alignment/>
      <protection/>
    </xf>
    <xf numFmtId="0" fontId="5" fillId="0" borderId="20" xfId="0" applyFont="1" applyBorder="1" applyAlignment="1">
      <alignment vertical="center"/>
    </xf>
    <xf numFmtId="0" fontId="19" fillId="0" borderId="29" xfId="0" applyFont="1" applyBorder="1" applyAlignment="1">
      <alignment horizontal="center" vertical="center" wrapText="1"/>
    </xf>
    <xf numFmtId="0" fontId="12" fillId="2" borderId="21" xfId="18" applyFont="1" applyFill="1" applyBorder="1" applyAlignment="1">
      <alignment horizontal="center" vertical="center" wrapText="1"/>
      <protection/>
    </xf>
    <xf numFmtId="0" fontId="14" fillId="0" borderId="21" xfId="18" applyFont="1" applyBorder="1" applyAlignment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vertical="center"/>
    </xf>
    <xf numFmtId="0" fontId="19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16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2" fillId="2" borderId="15" xfId="18" applyFont="1" applyFill="1" applyBorder="1" applyAlignment="1">
      <alignment horizontal="center" vertical="center" wrapText="1"/>
      <protection/>
    </xf>
    <xf numFmtId="0" fontId="14" fillId="0" borderId="15" xfId="18" applyFont="1" applyBorder="1" applyAlignment="1">
      <alignment horizontal="center" vertical="center"/>
      <protection/>
    </xf>
    <xf numFmtId="0" fontId="12" fillId="0" borderId="15" xfId="18" applyFont="1" applyBorder="1">
      <alignment/>
      <protection/>
    </xf>
    <xf numFmtId="0" fontId="13" fillId="0" borderId="15" xfId="18" applyFont="1" applyBorder="1">
      <alignment/>
      <protection/>
    </xf>
    <xf numFmtId="0" fontId="19" fillId="0" borderId="15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6" fillId="0" borderId="33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2" borderId="33" xfId="18" applyFont="1" applyFill="1" applyBorder="1" applyAlignment="1">
      <alignment horizontal="center" vertical="center" wrapText="1"/>
      <protection/>
    </xf>
    <xf numFmtId="0" fontId="14" fillId="0" borderId="33" xfId="18" applyFont="1" applyBorder="1" applyAlignment="1">
      <alignment horizontal="center" vertical="center"/>
      <protection/>
    </xf>
    <xf numFmtId="0" fontId="12" fillId="0" borderId="33" xfId="18" applyFont="1" applyBorder="1">
      <alignment/>
      <protection/>
    </xf>
    <xf numFmtId="0" fontId="13" fillId="0" borderId="33" xfId="18" applyFont="1" applyBorder="1">
      <alignment/>
      <protection/>
    </xf>
    <xf numFmtId="0" fontId="19" fillId="0" borderId="33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16" fillId="0" borderId="16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36" xfId="0" applyFont="1" applyBorder="1" applyAlignment="1">
      <alignment horizontal="right" vertical="center"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right" vertical="top"/>
    </xf>
    <xf numFmtId="0" fontId="8" fillId="0" borderId="36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0" fillId="2" borderId="36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36" xfId="0" applyFill="1" applyBorder="1" applyAlignment="1">
      <alignment horizontal="right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vertical="center"/>
    </xf>
    <xf numFmtId="0" fontId="0" fillId="2" borderId="11" xfId="0" applyFill="1" applyBorder="1" applyAlignment="1">
      <alignment/>
    </xf>
    <xf numFmtId="0" fontId="0" fillId="2" borderId="40" xfId="0" applyFill="1" applyBorder="1" applyAlignment="1">
      <alignment/>
    </xf>
    <xf numFmtId="0" fontId="16" fillId="2" borderId="11" xfId="0" applyFont="1" applyFill="1" applyBorder="1" applyAlignment="1">
      <alignment vertical="center"/>
    </xf>
    <xf numFmtId="0" fontId="16" fillId="2" borderId="40" xfId="0" applyFont="1" applyFill="1" applyBorder="1" applyAlignment="1">
      <alignment vertical="center"/>
    </xf>
    <xf numFmtId="0" fontId="1" fillId="2" borderId="11" xfId="0" applyFont="1" applyFill="1" applyBorder="1" applyAlignment="1">
      <alignment/>
    </xf>
    <xf numFmtId="0" fontId="1" fillId="2" borderId="40" xfId="0" applyFont="1" applyFill="1" applyBorder="1" applyAlignment="1">
      <alignment/>
    </xf>
    <xf numFmtId="0" fontId="0" fillId="2" borderId="40" xfId="0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0" fillId="2" borderId="13" xfId="0" applyFill="1" applyBorder="1" applyAlignment="1">
      <alignment/>
    </xf>
    <xf numFmtId="0" fontId="0" fillId="0" borderId="1" xfId="0" applyBorder="1" applyAlignment="1">
      <alignment/>
    </xf>
    <xf numFmtId="0" fontId="0" fillId="0" borderId="41" xfId="0" applyBorder="1" applyAlignment="1">
      <alignment vertical="center"/>
    </xf>
    <xf numFmtId="0" fontId="0" fillId="0" borderId="8" xfId="0" applyBorder="1" applyAlignment="1">
      <alignment/>
    </xf>
    <xf numFmtId="0" fontId="3" fillId="2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43" xfId="0" applyFill="1" applyBorder="1" applyAlignment="1">
      <alignment/>
    </xf>
    <xf numFmtId="0" fontId="28" fillId="0" borderId="3" xfId="0" applyFont="1" applyBorder="1" applyAlignment="1">
      <alignment vertical="top" wrapText="1"/>
    </xf>
    <xf numFmtId="0" fontId="28" fillId="0" borderId="27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0" fontId="28" fillId="0" borderId="33" xfId="0" applyFont="1" applyBorder="1" applyAlignment="1">
      <alignment vertical="top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9" fillId="0" borderId="9" xfId="0" applyFont="1" applyBorder="1" applyAlignment="1">
      <alignment vertical="top" wrapText="1"/>
    </xf>
    <xf numFmtId="0" fontId="29" fillId="0" borderId="44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18" fillId="0" borderId="0" xfId="0" applyFont="1" applyAlignment="1">
      <alignment/>
    </xf>
    <xf numFmtId="0" fontId="29" fillId="0" borderId="3" xfId="0" applyFont="1" applyBorder="1" applyAlignment="1">
      <alignment vertical="top" wrapText="1"/>
    </xf>
    <xf numFmtId="0" fontId="29" fillId="0" borderId="27" xfId="0" applyFont="1" applyBorder="1" applyAlignment="1">
      <alignment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6" xfId="0" applyBorder="1" applyAlignment="1">
      <alignment vertical="center"/>
    </xf>
    <xf numFmtId="0" fontId="0" fillId="0" borderId="43" xfId="0" applyBorder="1" applyAlignment="1">
      <alignment vertical="center" wrapText="1"/>
    </xf>
    <xf numFmtId="0" fontId="0" fillId="0" borderId="46" xfId="0" applyBorder="1" applyAlignment="1">
      <alignment/>
    </xf>
    <xf numFmtId="0" fontId="5" fillId="2" borderId="29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7" xfId="0" applyFont="1" applyBorder="1" applyAlignment="1">
      <alignment/>
    </xf>
    <xf numFmtId="0" fontId="0" fillId="0" borderId="1" xfId="0" applyFont="1" applyBorder="1" applyAlignment="1">
      <alignment/>
    </xf>
    <xf numFmtId="0" fontId="34" fillId="2" borderId="14" xfId="0" applyFont="1" applyFill="1" applyBorder="1" applyAlignment="1">
      <alignment horizontal="center" vertical="center" wrapText="1"/>
    </xf>
    <xf numFmtId="0" fontId="13" fillId="0" borderId="15" xfId="18" applyFont="1" applyBorder="1" applyAlignment="1">
      <alignment horizontal="center"/>
      <protection/>
    </xf>
    <xf numFmtId="0" fontId="13" fillId="0" borderId="33" xfId="18" applyFont="1" applyBorder="1" applyAlignment="1">
      <alignment horizontal="center"/>
      <protection/>
    </xf>
    <xf numFmtId="0" fontId="12" fillId="0" borderId="47" xfId="18" applyFont="1" applyBorder="1">
      <alignment/>
      <protection/>
    </xf>
    <xf numFmtId="0" fontId="12" fillId="0" borderId="48" xfId="18" applyFont="1" applyBorder="1">
      <alignment/>
      <protection/>
    </xf>
    <xf numFmtId="0" fontId="12" fillId="0" borderId="18" xfId="18" applyFont="1" applyBorder="1">
      <alignment/>
      <protection/>
    </xf>
    <xf numFmtId="0" fontId="12" fillId="0" borderId="46" xfId="18" applyFont="1" applyBorder="1">
      <alignment/>
      <protection/>
    </xf>
    <xf numFmtId="0" fontId="12" fillId="0" borderId="6" xfId="18" applyFont="1" applyBorder="1">
      <alignment/>
      <protection/>
    </xf>
    <xf numFmtId="0" fontId="13" fillId="0" borderId="1" xfId="18" applyFont="1" applyBorder="1" applyAlignment="1">
      <alignment horizontal="center"/>
      <protection/>
    </xf>
    <xf numFmtId="0" fontId="13" fillId="0" borderId="49" xfId="18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13" fillId="0" borderId="45" xfId="18" applyFont="1" applyBorder="1">
      <alignment/>
      <protection/>
    </xf>
    <xf numFmtId="0" fontId="13" fillId="0" borderId="11" xfId="18" applyFont="1" applyBorder="1">
      <alignment/>
      <protection/>
    </xf>
    <xf numFmtId="0" fontId="13" fillId="0" borderId="1" xfId="18" applyFont="1" applyBorder="1" applyAlignment="1">
      <alignment/>
      <protection/>
    </xf>
    <xf numFmtId="0" fontId="10" fillId="0" borderId="1" xfId="0" applyFont="1" applyBorder="1" applyAlignment="1">
      <alignment/>
    </xf>
    <xf numFmtId="0" fontId="13" fillId="0" borderId="16" xfId="18" applyFont="1" applyBorder="1" applyAlignment="1">
      <alignment horizontal="center"/>
      <protection/>
    </xf>
    <xf numFmtId="0" fontId="13" fillId="0" borderId="35" xfId="18" applyFont="1" applyBorder="1" applyAlignment="1">
      <alignment horizontal="center"/>
      <protection/>
    </xf>
    <xf numFmtId="0" fontId="0" fillId="0" borderId="47" xfId="0" applyBorder="1" applyAlignment="1">
      <alignment/>
    </xf>
    <xf numFmtId="0" fontId="13" fillId="0" borderId="1" xfId="18" applyFont="1" applyBorder="1">
      <alignment/>
      <protection/>
    </xf>
    <xf numFmtId="0" fontId="13" fillId="0" borderId="0" xfId="18" applyFont="1" applyBorder="1">
      <alignment/>
      <protection/>
    </xf>
    <xf numFmtId="0" fontId="10" fillId="0" borderId="20" xfId="0" applyFont="1" applyBorder="1" applyAlignment="1">
      <alignment/>
    </xf>
    <xf numFmtId="0" fontId="0" fillId="0" borderId="20" xfId="0" applyBorder="1" applyAlignment="1">
      <alignment/>
    </xf>
    <xf numFmtId="0" fontId="13" fillId="0" borderId="50" xfId="18" applyFont="1" applyBorder="1" applyAlignment="1">
      <alignment horizontal="center"/>
      <protection/>
    </xf>
    <xf numFmtId="0" fontId="13" fillId="0" borderId="49" xfId="18" applyFont="1" applyBorder="1">
      <alignment/>
      <protection/>
    </xf>
    <xf numFmtId="0" fontId="13" fillId="0" borderId="1" xfId="18" applyFont="1" applyBorder="1" applyAlignment="1">
      <alignment horizontal="right"/>
      <protection/>
    </xf>
    <xf numFmtId="0" fontId="13" fillId="0" borderId="15" xfId="18" applyFont="1" applyBorder="1" applyAlignment="1">
      <alignment horizontal="right"/>
      <protection/>
    </xf>
    <xf numFmtId="0" fontId="13" fillId="0" borderId="47" xfId="18" applyFont="1" applyBorder="1">
      <alignment/>
      <protection/>
    </xf>
    <xf numFmtId="0" fontId="12" fillId="0" borderId="49" xfId="18" applyFont="1" applyBorder="1">
      <alignment/>
      <protection/>
    </xf>
    <xf numFmtId="0" fontId="13" fillId="0" borderId="33" xfId="18" applyFont="1" applyBorder="1" applyAlignment="1">
      <alignment horizontal="right"/>
      <protection/>
    </xf>
    <xf numFmtId="0" fontId="35" fillId="3" borderId="0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1" xfId="0" applyBorder="1" applyAlignment="1">
      <alignment/>
    </xf>
    <xf numFmtId="0" fontId="0" fillId="0" borderId="47" xfId="0" applyFont="1" applyBorder="1" applyAlignment="1">
      <alignment/>
    </xf>
    <xf numFmtId="0" fontId="6" fillId="0" borderId="5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7" xfId="0" applyFont="1" applyBorder="1" applyAlignment="1">
      <alignment horizontal="right" vertical="center"/>
    </xf>
    <xf numFmtId="0" fontId="5" fillId="0" borderId="47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7" xfId="0" applyFont="1" applyBorder="1" applyAlignment="1">
      <alignment horizontal="right" vertical="center"/>
    </xf>
    <xf numFmtId="0" fontId="5" fillId="0" borderId="33" xfId="0" applyFont="1" applyBorder="1" applyAlignment="1">
      <alignment/>
    </xf>
    <xf numFmtId="0" fontId="0" fillId="0" borderId="15" xfId="0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17" xfId="0" applyBorder="1" applyAlignment="1">
      <alignment vertical="center"/>
    </xf>
    <xf numFmtId="0" fontId="5" fillId="0" borderId="60" xfId="0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68" fontId="5" fillId="0" borderId="1" xfId="20" applyNumberFormat="1" applyFont="1" applyBorder="1" applyAlignment="1">
      <alignment/>
    </xf>
    <xf numFmtId="168" fontId="0" fillId="0" borderId="1" xfId="20" applyNumberFormat="1" applyBorder="1" applyAlignment="1">
      <alignment/>
    </xf>
    <xf numFmtId="168" fontId="5" fillId="0" borderId="1" xfId="20" applyNumberFormat="1" applyFont="1" applyBorder="1" applyAlignment="1">
      <alignment vertical="center"/>
    </xf>
    <xf numFmtId="168" fontId="0" fillId="0" borderId="1" xfId="20" applyNumberFormat="1" applyBorder="1" applyAlignment="1">
      <alignment vertical="center"/>
    </xf>
    <xf numFmtId="168" fontId="0" fillId="0" borderId="1" xfId="20" applyNumberFormat="1" applyBorder="1" applyAlignment="1">
      <alignment/>
    </xf>
    <xf numFmtId="0" fontId="0" fillId="0" borderId="47" xfId="0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168" fontId="5" fillId="0" borderId="51" xfId="20" applyNumberFormat="1" applyFont="1" applyBorder="1" applyAlignment="1">
      <alignment/>
    </xf>
    <xf numFmtId="0" fontId="5" fillId="0" borderId="66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 wrapText="1"/>
    </xf>
    <xf numFmtId="0" fontId="28" fillId="0" borderId="67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9" fillId="0" borderId="5" xfId="0" applyFont="1" applyBorder="1" applyAlignment="1">
      <alignment vertical="top" wrapText="1"/>
    </xf>
    <xf numFmtId="0" fontId="29" fillId="0" borderId="43" xfId="0" applyFont="1" applyBorder="1" applyAlignment="1">
      <alignment vertical="top" wrapText="1"/>
    </xf>
    <xf numFmtId="0" fontId="29" fillId="0" borderId="45" xfId="0" applyFont="1" applyBorder="1" applyAlignment="1">
      <alignment vertical="top" wrapText="1"/>
    </xf>
    <xf numFmtId="0" fontId="28" fillId="0" borderId="49" xfId="0" applyFont="1" applyBorder="1" applyAlignment="1">
      <alignment vertical="top" wrapText="1"/>
    </xf>
    <xf numFmtId="0" fontId="29" fillId="0" borderId="49" xfId="0" applyFont="1" applyBorder="1" applyAlignment="1">
      <alignment vertical="top" wrapText="1"/>
    </xf>
    <xf numFmtId="0" fontId="28" fillId="0" borderId="7" xfId="0" applyFont="1" applyBorder="1" applyAlignment="1">
      <alignment vertical="top" wrapText="1"/>
    </xf>
    <xf numFmtId="0" fontId="28" fillId="0" borderId="43" xfId="0" applyFont="1" applyBorder="1" applyAlignment="1">
      <alignment vertical="top" wrapText="1"/>
    </xf>
    <xf numFmtId="10" fontId="0" fillId="0" borderId="13" xfId="20" applyNumberFormat="1" applyBorder="1" applyAlignment="1">
      <alignment vertical="center"/>
    </xf>
    <xf numFmtId="10" fontId="0" fillId="0" borderId="25" xfId="20" applyNumberFormat="1" applyBorder="1" applyAlignment="1">
      <alignment vertical="center"/>
    </xf>
    <xf numFmtId="10" fontId="0" fillId="0" borderId="57" xfId="20" applyNumberFormat="1" applyBorder="1" applyAlignment="1">
      <alignment/>
    </xf>
    <xf numFmtId="10" fontId="0" fillId="0" borderId="34" xfId="20" applyNumberFormat="1" applyBorder="1" applyAlignment="1">
      <alignment/>
    </xf>
    <xf numFmtId="10" fontId="0" fillId="0" borderId="19" xfId="20" applyNumberFormat="1" applyBorder="1" applyAlignment="1">
      <alignment/>
    </xf>
    <xf numFmtId="0" fontId="3" fillId="2" borderId="11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10" fontId="0" fillId="0" borderId="15" xfId="20" applyNumberFormat="1" applyBorder="1" applyAlignment="1">
      <alignment vertical="center"/>
    </xf>
    <xf numFmtId="10" fontId="0" fillId="0" borderId="24" xfId="2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3" fillId="0" borderId="11" xfId="0" applyFont="1" applyBorder="1" applyAlignment="1">
      <alignment horizontal="center" vertical="top"/>
    </xf>
    <xf numFmtId="0" fontId="36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horizontal="center" vertical="top"/>
    </xf>
    <xf numFmtId="0" fontId="36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2" borderId="15" xfId="0" applyFill="1" applyBorder="1" applyAlignment="1">
      <alignment/>
    </xf>
    <xf numFmtId="0" fontId="0" fillId="3" borderId="0" xfId="0" applyFill="1" applyBorder="1" applyAlignment="1">
      <alignment horizontal="right" vertical="center"/>
    </xf>
    <xf numFmtId="0" fontId="2" fillId="0" borderId="68" xfId="0" applyFont="1" applyBorder="1" applyAlignment="1">
      <alignment horizontal="center"/>
    </xf>
    <xf numFmtId="0" fontId="0" fillId="3" borderId="0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0" fontId="0" fillId="2" borderId="33" xfId="0" applyFill="1" applyBorder="1" applyAlignment="1">
      <alignment/>
    </xf>
    <xf numFmtId="0" fontId="5" fillId="0" borderId="4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8" fillId="0" borderId="0" xfId="18" applyFont="1" applyAlignment="1">
      <alignment horizontal="center"/>
      <protection/>
    </xf>
    <xf numFmtId="0" fontId="5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2" borderId="4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6" fillId="2" borderId="39" xfId="0" applyFont="1" applyFill="1" applyBorder="1" applyAlignment="1">
      <alignment horizontal="center" vertical="center" wrapText="1"/>
    </xf>
    <xf numFmtId="0" fontId="12" fillId="0" borderId="20" xfId="18" applyFont="1" applyBorder="1" applyAlignment="1">
      <alignment horizontal="center"/>
      <protection/>
    </xf>
    <xf numFmtId="0" fontId="12" fillId="0" borderId="21" xfId="18" applyFont="1" applyBorder="1" applyAlignment="1">
      <alignment horizontal="center"/>
      <protection/>
    </xf>
    <xf numFmtId="0" fontId="13" fillId="0" borderId="67" xfId="18" applyFont="1" applyBorder="1" applyAlignment="1">
      <alignment horizontal="center"/>
      <protection/>
    </xf>
    <xf numFmtId="0" fontId="13" fillId="0" borderId="69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34" xfId="18" applyFont="1" applyBorder="1" applyAlignment="1">
      <alignment horizontal="center"/>
      <protection/>
    </xf>
    <xf numFmtId="0" fontId="13" fillId="0" borderId="70" xfId="18" applyFont="1" applyBorder="1" applyAlignment="1">
      <alignment horizontal="center"/>
      <protection/>
    </xf>
    <xf numFmtId="0" fontId="13" fillId="0" borderId="27" xfId="18" applyFont="1" applyBorder="1" applyAlignment="1">
      <alignment horizontal="center"/>
      <protection/>
    </xf>
    <xf numFmtId="0" fontId="13" fillId="0" borderId="71" xfId="18" applyFont="1" applyBorder="1" applyAlignment="1">
      <alignment horizontal="center"/>
      <protection/>
    </xf>
    <xf numFmtId="0" fontId="13" fillId="0" borderId="31" xfId="18" applyFont="1" applyBorder="1" applyAlignment="1">
      <alignment horizontal="center"/>
      <protection/>
    </xf>
    <xf numFmtId="0" fontId="13" fillId="0" borderId="3" xfId="18" applyFont="1" applyBorder="1" applyAlignment="1">
      <alignment horizontal="center"/>
      <protection/>
    </xf>
    <xf numFmtId="0" fontId="12" fillId="0" borderId="1" xfId="18" applyFont="1" applyBorder="1" applyAlignment="1">
      <alignment horizontal="center"/>
      <protection/>
    </xf>
    <xf numFmtId="0" fontId="13" fillId="0" borderId="44" xfId="18" applyFont="1" applyBorder="1" applyAlignment="1">
      <alignment horizontal="center"/>
      <protection/>
    </xf>
    <xf numFmtId="0" fontId="13" fillId="0" borderId="72" xfId="18" applyFont="1" applyBorder="1" applyAlignment="1">
      <alignment horizontal="center"/>
      <protection/>
    </xf>
    <xf numFmtId="0" fontId="13" fillId="0" borderId="0" xfId="18" applyFont="1" applyBorder="1" applyAlignment="1">
      <alignment horizontal="center"/>
      <protection/>
    </xf>
    <xf numFmtId="0" fontId="13" fillId="0" borderId="15" xfId="18" applyFont="1" applyBorder="1" applyAlignment="1">
      <alignment horizontal="center"/>
      <protection/>
    </xf>
    <xf numFmtId="0" fontId="13" fillId="0" borderId="33" xfId="18" applyFont="1" applyBorder="1" applyAlignment="1">
      <alignment horizontal="center"/>
      <protection/>
    </xf>
    <xf numFmtId="0" fontId="13" fillId="0" borderId="7" xfId="18" applyFont="1" applyBorder="1" applyAlignment="1">
      <alignment horizontal="center"/>
      <protection/>
    </xf>
    <xf numFmtId="0" fontId="13" fillId="0" borderId="1" xfId="18" applyFont="1" applyBorder="1" applyAlignment="1">
      <alignment horizontal="center"/>
      <protection/>
    </xf>
    <xf numFmtId="0" fontId="13" fillId="0" borderId="5" xfId="18" applyFont="1" applyBorder="1" applyAlignment="1">
      <alignment horizontal="center"/>
      <protection/>
    </xf>
    <xf numFmtId="0" fontId="13" fillId="0" borderId="28" xfId="18" applyFont="1" applyBorder="1" applyAlignment="1">
      <alignment horizontal="center"/>
      <protection/>
    </xf>
    <xf numFmtId="0" fontId="13" fillId="0" borderId="73" xfId="18" applyFont="1" applyBorder="1" applyAlignment="1">
      <alignment horizontal="center"/>
      <protection/>
    </xf>
    <xf numFmtId="0" fontId="13" fillId="0" borderId="74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3" fillId="0" borderId="20" xfId="18" applyFont="1" applyBorder="1" applyAlignment="1">
      <alignment horizontal="left"/>
      <protection/>
    </xf>
    <xf numFmtId="0" fontId="13" fillId="0" borderId="21" xfId="18" applyFont="1" applyBorder="1" applyAlignment="1">
      <alignment horizontal="left"/>
      <protection/>
    </xf>
    <xf numFmtId="0" fontId="12" fillId="0" borderId="48" xfId="18" applyFont="1" applyBorder="1" applyAlignment="1">
      <alignment horizontal="center"/>
      <protection/>
    </xf>
    <xf numFmtId="0" fontId="12" fillId="0" borderId="6" xfId="18" applyFont="1" applyBorder="1" applyAlignment="1">
      <alignment horizontal="center"/>
      <protection/>
    </xf>
    <xf numFmtId="0" fontId="12" fillId="2" borderId="8" xfId="18" applyFont="1" applyFill="1" applyBorder="1" applyAlignment="1">
      <alignment horizontal="center" vertical="center" wrapText="1"/>
      <protection/>
    </xf>
    <xf numFmtId="0" fontId="12" fillId="2" borderId="29" xfId="18" applyFont="1" applyFill="1" applyBorder="1" applyAlignment="1">
      <alignment horizontal="center" vertical="center" wrapText="1"/>
      <protection/>
    </xf>
    <xf numFmtId="0" fontId="12" fillId="2" borderId="20" xfId="18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 horizontal="left"/>
    </xf>
    <xf numFmtId="0" fontId="0" fillId="0" borderId="21" xfId="0" applyBorder="1" applyAlignment="1">
      <alignment horizontal="left"/>
    </xf>
    <xf numFmtId="0" fontId="12" fillId="0" borderId="20" xfId="18" applyFont="1" applyBorder="1" applyAlignment="1">
      <alignment horizontal="center"/>
      <protection/>
    </xf>
    <xf numFmtId="0" fontId="12" fillId="0" borderId="49" xfId="18" applyFont="1" applyBorder="1" applyAlignment="1">
      <alignment horizontal="center"/>
      <protection/>
    </xf>
    <xf numFmtId="0" fontId="5" fillId="0" borderId="4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3" fillId="0" borderId="20" xfId="18" applyFont="1" applyBorder="1" applyAlignment="1">
      <alignment horizontal="center"/>
      <protection/>
    </xf>
    <xf numFmtId="0" fontId="0" fillId="0" borderId="49" xfId="0" applyBorder="1" applyAlignment="1">
      <alignment horizontal="center"/>
    </xf>
    <xf numFmtId="0" fontId="12" fillId="0" borderId="20" xfId="18" applyFont="1" applyBorder="1" applyAlignment="1">
      <alignment horizontal="left"/>
      <protection/>
    </xf>
    <xf numFmtId="0" fontId="12" fillId="0" borderId="49" xfId="18" applyFont="1" applyBorder="1" applyAlignment="1">
      <alignment horizontal="left"/>
      <protection/>
    </xf>
    <xf numFmtId="0" fontId="12" fillId="0" borderId="21" xfId="18" applyFont="1" applyBorder="1" applyAlignment="1">
      <alignment horizontal="left"/>
      <protection/>
    </xf>
    <xf numFmtId="0" fontId="13" fillId="0" borderId="9" xfId="18" applyFont="1" applyBorder="1" applyAlignment="1">
      <alignment horizontal="center"/>
      <protection/>
    </xf>
    <xf numFmtId="0" fontId="13" fillId="0" borderId="49" xfId="18" applyFont="1" applyBorder="1" applyAlignment="1">
      <alignment horizontal="left"/>
      <protection/>
    </xf>
    <xf numFmtId="0" fontId="12" fillId="2" borderId="38" xfId="18" applyFont="1" applyFill="1" applyBorder="1" applyAlignment="1">
      <alignment horizontal="center" vertical="center"/>
      <protection/>
    </xf>
    <xf numFmtId="0" fontId="12" fillId="2" borderId="51" xfId="18" applyFont="1" applyFill="1" applyBorder="1" applyAlignment="1">
      <alignment horizontal="center" vertical="center"/>
      <protection/>
    </xf>
    <xf numFmtId="0" fontId="12" fillId="2" borderId="21" xfId="18" applyFont="1" applyFill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2" borderId="11" xfId="18" applyFont="1" applyFill="1" applyBorder="1" applyAlignment="1">
      <alignment horizontal="center" vertical="center"/>
      <protection/>
    </xf>
    <xf numFmtId="0" fontId="12" fillId="2" borderId="40" xfId="18" applyFont="1" applyFill="1" applyBorder="1" applyAlignment="1">
      <alignment horizontal="center" vertical="center"/>
      <protection/>
    </xf>
    <xf numFmtId="0" fontId="27" fillId="2" borderId="14" xfId="18" applyFont="1" applyFill="1" applyBorder="1" applyAlignment="1">
      <alignment horizontal="center" vertical="center"/>
      <protection/>
    </xf>
    <xf numFmtId="0" fontId="27" fillId="2" borderId="39" xfId="18" applyFont="1" applyFill="1" applyBorder="1" applyAlignment="1">
      <alignment horizontal="center" vertical="center"/>
      <protection/>
    </xf>
    <xf numFmtId="0" fontId="27" fillId="2" borderId="14" xfId="18" applyFont="1" applyFill="1" applyBorder="1" applyAlignment="1">
      <alignment horizontal="center" vertical="center" wrapText="1"/>
      <protection/>
    </xf>
    <xf numFmtId="0" fontId="12" fillId="2" borderId="16" xfId="18" applyFont="1" applyFill="1" applyBorder="1" applyAlignment="1">
      <alignment horizontal="center" vertical="center" wrapText="1"/>
      <protection/>
    </xf>
    <xf numFmtId="0" fontId="12" fillId="2" borderId="15" xfId="18" applyFont="1" applyFill="1" applyBorder="1" applyAlignment="1">
      <alignment horizontal="center" vertical="center" wrapText="1"/>
      <protection/>
    </xf>
    <xf numFmtId="0" fontId="12" fillId="2" borderId="16" xfId="18" applyFont="1" applyFill="1" applyBorder="1" applyAlignment="1">
      <alignment horizontal="center" vertical="center"/>
      <protection/>
    </xf>
    <xf numFmtId="0" fontId="12" fillId="2" borderId="35" xfId="18" applyFont="1" applyFill="1" applyBorder="1" applyAlignment="1">
      <alignment horizontal="center" vertical="center"/>
      <protection/>
    </xf>
    <xf numFmtId="0" fontId="12" fillId="2" borderId="15" xfId="18" applyFont="1" applyFill="1" applyBorder="1" applyAlignment="1">
      <alignment horizontal="center" vertical="center"/>
      <protection/>
    </xf>
    <xf numFmtId="0" fontId="12" fillId="2" borderId="33" xfId="18" applyFont="1" applyFill="1" applyBorder="1" applyAlignment="1">
      <alignment horizontal="center" vertical="center"/>
      <protection/>
    </xf>
    <xf numFmtId="0" fontId="13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2" fillId="2" borderId="37" xfId="18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75" xfId="0" applyFont="1" applyBorder="1" applyAlignment="1">
      <alignment horizontal="right" vertical="center"/>
    </xf>
    <xf numFmtId="0" fontId="3" fillId="0" borderId="76" xfId="0" applyFont="1" applyBorder="1" applyAlignment="1">
      <alignment horizontal="right" vertical="center"/>
    </xf>
    <xf numFmtId="0" fontId="3" fillId="0" borderId="66" xfId="0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 wrapText="1"/>
    </xf>
    <xf numFmtId="0" fontId="34" fillId="2" borderId="68" xfId="0" applyFont="1" applyFill="1" applyBorder="1" applyAlignment="1">
      <alignment horizontal="center" vertical="center" wrapText="1"/>
    </xf>
    <xf numFmtId="0" fontId="34" fillId="2" borderId="35" xfId="0" applyFont="1" applyFill="1" applyBorder="1" applyAlignment="1">
      <alignment horizontal="center" vertical="center" wrapText="1"/>
    </xf>
    <xf numFmtId="0" fontId="34" fillId="2" borderId="3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2" borderId="50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77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47" xfId="0" applyFont="1" applyBorder="1" applyAlignment="1">
      <alignment horizontal="right" vertical="top" wrapText="1"/>
    </xf>
    <xf numFmtId="0" fontId="16" fillId="0" borderId="43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3"/>
  <sheetViews>
    <sheetView workbookViewId="0" topLeftCell="A68">
      <selection activeCell="C86" sqref="C86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9.75390625" style="0" customWidth="1"/>
    <col min="5" max="5" width="15.75390625" style="0" hidden="1" customWidth="1"/>
    <col min="6" max="6" width="12.75390625" style="0" customWidth="1"/>
    <col min="7" max="7" width="10.75390625" style="0" hidden="1" customWidth="1"/>
    <col min="8" max="9" width="10.75390625" style="0" customWidth="1"/>
    <col min="10" max="10" width="10.875" style="0" customWidth="1"/>
  </cols>
  <sheetData>
    <row r="1" spans="1:6" ht="18" customHeight="1">
      <c r="A1" s="455" t="s">
        <v>160</v>
      </c>
      <c r="B1" s="455"/>
      <c r="C1" s="455"/>
      <c r="D1" s="455"/>
      <c r="E1" s="455"/>
      <c r="F1" s="455"/>
    </row>
    <row r="2" spans="2:5" ht="18.75" thickBot="1">
      <c r="B2" s="3"/>
      <c r="C2" s="3"/>
      <c r="D2" s="3"/>
      <c r="E2" s="3"/>
    </row>
    <row r="3" spans="5:10" ht="12.75">
      <c r="E3" s="244"/>
      <c r="F3" s="241" t="s">
        <v>48</v>
      </c>
      <c r="G3" s="245" t="s">
        <v>68</v>
      </c>
      <c r="H3" s="423"/>
      <c r="I3" s="423"/>
      <c r="J3" s="242"/>
    </row>
    <row r="4" spans="1:11" s="57" customFormat="1" ht="15" customHeight="1">
      <c r="A4" s="457" t="s">
        <v>2</v>
      </c>
      <c r="B4" s="457" t="s">
        <v>3</v>
      </c>
      <c r="C4" s="457" t="s">
        <v>4</v>
      </c>
      <c r="D4" s="457" t="s">
        <v>5</v>
      </c>
      <c r="E4" s="456"/>
      <c r="F4" s="458" t="s">
        <v>75</v>
      </c>
      <c r="G4" s="456"/>
      <c r="H4" s="431"/>
      <c r="I4" s="431"/>
      <c r="J4" s="237"/>
      <c r="K4" s="238"/>
    </row>
    <row r="5" spans="1:11" s="57" customFormat="1" ht="15" customHeight="1">
      <c r="A5" s="457"/>
      <c r="B5" s="457"/>
      <c r="C5" s="457"/>
      <c r="D5" s="457"/>
      <c r="E5" s="456"/>
      <c r="F5" s="457"/>
      <c r="G5" s="457"/>
      <c r="H5" s="239"/>
      <c r="I5" s="239"/>
      <c r="J5" s="239"/>
      <c r="K5" s="239"/>
    </row>
    <row r="6" spans="1:11" s="63" customFormat="1" ht="7.5" customHeight="1">
      <c r="A6" s="26">
        <v>1</v>
      </c>
      <c r="B6" s="26">
        <v>2</v>
      </c>
      <c r="C6" s="26">
        <v>3</v>
      </c>
      <c r="D6" s="26">
        <v>4</v>
      </c>
      <c r="E6" s="26"/>
      <c r="F6" s="26">
        <v>5</v>
      </c>
      <c r="G6" s="26"/>
      <c r="H6" s="239"/>
      <c r="I6" s="240"/>
      <c r="J6" s="240"/>
      <c r="K6" s="240"/>
    </row>
    <row r="7" spans="1:11" s="70" customFormat="1" ht="19.5" customHeight="1">
      <c r="A7" s="270" t="s">
        <v>261</v>
      </c>
      <c r="B7" s="71"/>
      <c r="C7" s="71"/>
      <c r="D7" s="71" t="s">
        <v>259</v>
      </c>
      <c r="E7" s="71"/>
      <c r="F7" s="71">
        <f>SUM(F8,F13)</f>
        <v>1413181</v>
      </c>
      <c r="G7" s="375"/>
      <c r="H7" s="243"/>
      <c r="I7" s="243"/>
      <c r="J7" s="243"/>
      <c r="K7" s="243"/>
    </row>
    <row r="8" spans="1:11" s="70" customFormat="1" ht="21" customHeight="1">
      <c r="A8" s="270"/>
      <c r="B8" s="71" t="s">
        <v>260</v>
      </c>
      <c r="C8" s="71"/>
      <c r="D8" s="271" t="s">
        <v>262</v>
      </c>
      <c r="E8" s="71"/>
      <c r="F8" s="71">
        <f>SUM(F9,F10:F12)</f>
        <v>1413181</v>
      </c>
      <c r="G8" s="375"/>
      <c r="H8" s="243"/>
      <c r="I8" s="243"/>
      <c r="J8" s="243"/>
      <c r="K8" s="243"/>
    </row>
    <row r="9" spans="1:11" ht="19.5" customHeight="1">
      <c r="A9" s="233"/>
      <c r="B9" s="21"/>
      <c r="C9" s="248" t="s">
        <v>263</v>
      </c>
      <c r="D9" s="21" t="s">
        <v>484</v>
      </c>
      <c r="E9" s="21"/>
      <c r="F9" s="21">
        <v>12000</v>
      </c>
      <c r="G9" s="376"/>
      <c r="H9" s="241"/>
      <c r="I9" s="241"/>
      <c r="J9" s="241"/>
      <c r="K9" s="241"/>
    </row>
    <row r="10" spans="1:11" ht="39" customHeight="1">
      <c r="A10" s="233"/>
      <c r="B10" s="21"/>
      <c r="C10" s="248">
        <v>6260</v>
      </c>
      <c r="D10" s="249" t="s">
        <v>278</v>
      </c>
      <c r="E10" s="21"/>
      <c r="F10" s="21">
        <v>5000</v>
      </c>
      <c r="G10" s="376"/>
      <c r="H10" s="241"/>
      <c r="I10" s="241"/>
      <c r="J10" s="241"/>
      <c r="K10" s="241"/>
    </row>
    <row r="11" spans="1:11" ht="48.75" customHeight="1">
      <c r="A11" s="233"/>
      <c r="B11" s="21"/>
      <c r="C11" s="21">
        <v>6298</v>
      </c>
      <c r="D11" s="247" t="s">
        <v>269</v>
      </c>
      <c r="E11" s="21"/>
      <c r="F11" s="21">
        <v>1269255</v>
      </c>
      <c r="G11" s="376"/>
      <c r="H11" s="241"/>
      <c r="I11" s="241"/>
      <c r="J11" s="241"/>
      <c r="K11" s="241"/>
    </row>
    <row r="12" spans="1:11" ht="63.75" customHeight="1">
      <c r="A12" s="233"/>
      <c r="B12" s="21"/>
      <c r="C12" s="21">
        <v>6339</v>
      </c>
      <c r="D12" s="247" t="s">
        <v>270</v>
      </c>
      <c r="E12" s="21"/>
      <c r="F12" s="21">
        <v>126926</v>
      </c>
      <c r="G12" s="376"/>
      <c r="H12" s="241"/>
      <c r="I12" s="241"/>
      <c r="J12" s="241"/>
      <c r="K12" s="241"/>
    </row>
    <row r="13" spans="1:11" ht="19.5" customHeight="1" hidden="1">
      <c r="A13" s="270"/>
      <c r="B13" s="71"/>
      <c r="C13" s="71"/>
      <c r="D13" s="71"/>
      <c r="E13" s="71"/>
      <c r="F13" s="71"/>
      <c r="G13" s="375"/>
      <c r="H13" s="241"/>
      <c r="I13" s="241"/>
      <c r="J13" s="241"/>
      <c r="K13" s="241"/>
    </row>
    <row r="14" spans="1:11" ht="56.25" customHeight="1" hidden="1">
      <c r="A14" s="246"/>
      <c r="B14" s="246"/>
      <c r="C14" s="246"/>
      <c r="D14" s="250"/>
      <c r="E14" s="246"/>
      <c r="F14" s="246"/>
      <c r="G14" s="377"/>
      <c r="H14" s="241"/>
      <c r="I14" s="241"/>
      <c r="J14" s="241"/>
      <c r="K14" s="241"/>
    </row>
    <row r="15" spans="1:11" s="70" customFormat="1" ht="25.5" customHeight="1">
      <c r="A15" s="71" t="s">
        <v>264</v>
      </c>
      <c r="B15" s="71"/>
      <c r="C15" s="71"/>
      <c r="D15" s="271" t="s">
        <v>265</v>
      </c>
      <c r="E15" s="276"/>
      <c r="F15" s="71">
        <f>SUM(F16)</f>
        <v>3316</v>
      </c>
      <c r="G15" s="375"/>
      <c r="H15" s="243"/>
      <c r="I15" s="243"/>
      <c r="J15" s="243"/>
      <c r="K15" s="242"/>
    </row>
    <row r="16" spans="1:11" ht="17.25" customHeight="1">
      <c r="A16" s="270"/>
      <c r="B16" s="71" t="s">
        <v>267</v>
      </c>
      <c r="C16" s="71"/>
      <c r="D16" s="71" t="s">
        <v>266</v>
      </c>
      <c r="E16" s="71"/>
      <c r="F16" s="71">
        <f>SUM(F17)</f>
        <v>3316</v>
      </c>
      <c r="G16" s="373"/>
      <c r="H16" s="241"/>
      <c r="I16" s="241"/>
      <c r="J16" s="241"/>
      <c r="K16" s="241"/>
    </row>
    <row r="17" spans="1:11" ht="29.25" customHeight="1">
      <c r="A17" s="233"/>
      <c r="B17" s="21"/>
      <c r="C17" s="21" t="s">
        <v>268</v>
      </c>
      <c r="D17" s="247" t="s">
        <v>273</v>
      </c>
      <c r="E17" s="21"/>
      <c r="F17" s="21">
        <v>3316</v>
      </c>
      <c r="G17" s="374"/>
      <c r="H17" s="241"/>
      <c r="I17" s="241"/>
      <c r="J17" s="241"/>
      <c r="K17" s="241"/>
    </row>
    <row r="18" spans="1:11" ht="18.75" customHeight="1">
      <c r="A18" s="270">
        <v>600</v>
      </c>
      <c r="B18" s="272"/>
      <c r="C18" s="71"/>
      <c r="D18" s="71" t="s">
        <v>274</v>
      </c>
      <c r="E18" s="71"/>
      <c r="F18" s="71">
        <f>SUM(F19,F21)</f>
        <v>32520</v>
      </c>
      <c r="G18" s="373"/>
      <c r="H18" s="241"/>
      <c r="I18" s="241"/>
      <c r="J18" s="241"/>
      <c r="K18" s="241"/>
    </row>
    <row r="19" spans="1:11" ht="21" customHeight="1" hidden="1">
      <c r="A19" s="270"/>
      <c r="B19" s="71"/>
      <c r="C19" s="71"/>
      <c r="D19" s="71"/>
      <c r="E19" s="71"/>
      <c r="F19" s="71"/>
      <c r="G19" s="373"/>
      <c r="H19" s="241"/>
      <c r="I19" s="241"/>
      <c r="J19" s="241"/>
      <c r="K19" s="241"/>
    </row>
    <row r="20" spans="1:11" ht="45" customHeight="1" hidden="1">
      <c r="A20" s="233"/>
      <c r="B20" s="21"/>
      <c r="C20" s="21"/>
      <c r="D20" s="247"/>
      <c r="E20" s="21"/>
      <c r="F20" s="21"/>
      <c r="G20" s="374"/>
      <c r="H20" s="241"/>
      <c r="I20" s="241"/>
      <c r="J20" s="241"/>
      <c r="K20" s="241"/>
    </row>
    <row r="21" spans="1:11" ht="18" customHeight="1">
      <c r="A21" s="270"/>
      <c r="B21" s="71">
        <v>60016</v>
      </c>
      <c r="C21" s="71"/>
      <c r="D21" s="71" t="s">
        <v>275</v>
      </c>
      <c r="E21" s="71"/>
      <c r="F21" s="71">
        <f>SUM(F22,F23)</f>
        <v>32520</v>
      </c>
      <c r="G21" s="373"/>
      <c r="H21" s="241"/>
      <c r="I21" s="241"/>
      <c r="J21" s="241"/>
      <c r="K21" s="241"/>
    </row>
    <row r="22" spans="1:11" ht="12.75">
      <c r="A22" s="233"/>
      <c r="B22" s="21"/>
      <c r="C22" s="21" t="s">
        <v>276</v>
      </c>
      <c r="D22" s="21" t="s">
        <v>277</v>
      </c>
      <c r="E22" s="21"/>
      <c r="F22" s="21">
        <v>2520</v>
      </c>
      <c r="G22" s="374"/>
      <c r="H22" s="241"/>
      <c r="I22" s="241"/>
      <c r="J22" s="241"/>
      <c r="K22" s="241"/>
    </row>
    <row r="23" spans="1:11" ht="40.5" customHeight="1">
      <c r="A23" s="233"/>
      <c r="B23" s="21"/>
      <c r="C23" s="21">
        <v>6260</v>
      </c>
      <c r="D23" s="247" t="s">
        <v>278</v>
      </c>
      <c r="E23" s="21"/>
      <c r="F23" s="21">
        <v>30000</v>
      </c>
      <c r="G23" s="374"/>
      <c r="H23" s="241"/>
      <c r="I23" s="241"/>
      <c r="J23" s="241"/>
      <c r="K23" s="241"/>
    </row>
    <row r="24" spans="1:11" ht="12.75">
      <c r="A24" s="270">
        <v>700</v>
      </c>
      <c r="B24" s="71"/>
      <c r="C24" s="71"/>
      <c r="D24" s="71" t="s">
        <v>279</v>
      </c>
      <c r="E24" s="71"/>
      <c r="F24" s="71">
        <f>SUM(F25)</f>
        <v>193248</v>
      </c>
      <c r="G24" s="373"/>
      <c r="H24" s="241"/>
      <c r="I24" s="241"/>
      <c r="J24" s="241"/>
      <c r="K24" s="241"/>
    </row>
    <row r="25" spans="1:11" ht="12.75">
      <c r="A25" s="270"/>
      <c r="B25" s="71">
        <v>70005</v>
      </c>
      <c r="C25" s="71"/>
      <c r="D25" s="71" t="s">
        <v>280</v>
      </c>
      <c r="E25" s="71"/>
      <c r="F25" s="71">
        <f>SUM(F26,F27,F28,F29,F30,F31)</f>
        <v>193248</v>
      </c>
      <c r="G25" s="373"/>
      <c r="H25" s="241"/>
      <c r="I25" s="241"/>
      <c r="J25" s="241"/>
      <c r="K25" s="241"/>
    </row>
    <row r="26" spans="1:11" ht="25.5">
      <c r="A26" s="233"/>
      <c r="B26" s="21"/>
      <c r="C26" s="21" t="s">
        <v>282</v>
      </c>
      <c r="D26" s="247" t="s">
        <v>281</v>
      </c>
      <c r="E26" s="21"/>
      <c r="F26" s="21">
        <v>3100</v>
      </c>
      <c r="G26" s="374"/>
      <c r="H26" s="241"/>
      <c r="I26" s="241"/>
      <c r="J26" s="241"/>
      <c r="K26" s="241"/>
    </row>
    <row r="27" spans="1:11" ht="12.75">
      <c r="A27" s="233"/>
      <c r="B27" s="21"/>
      <c r="C27" s="21" t="s">
        <v>268</v>
      </c>
      <c r="D27" s="247" t="s">
        <v>273</v>
      </c>
      <c r="E27" s="21"/>
      <c r="F27" s="21">
        <v>12850</v>
      </c>
      <c r="G27" s="374"/>
      <c r="H27" s="241"/>
      <c r="I27" s="241"/>
      <c r="J27" s="241"/>
      <c r="K27" s="241"/>
    </row>
    <row r="28" spans="1:11" ht="38.25">
      <c r="A28" s="233"/>
      <c r="B28" s="21"/>
      <c r="C28" s="21" t="s">
        <v>283</v>
      </c>
      <c r="D28" s="247" t="s">
        <v>284</v>
      </c>
      <c r="E28" s="21"/>
      <c r="F28" s="21">
        <v>798</v>
      </c>
      <c r="G28" s="374"/>
      <c r="H28" s="241"/>
      <c r="I28" s="241"/>
      <c r="J28" s="241"/>
      <c r="K28" s="241"/>
    </row>
    <row r="29" spans="1:11" ht="12.75">
      <c r="A29" s="233"/>
      <c r="B29" s="21"/>
      <c r="C29" s="21" t="s">
        <v>285</v>
      </c>
      <c r="D29" s="247" t="s">
        <v>286</v>
      </c>
      <c r="E29" s="21"/>
      <c r="F29" s="21">
        <v>176000</v>
      </c>
      <c r="G29" s="374"/>
      <c r="H29" s="241"/>
      <c r="I29" s="241"/>
      <c r="J29" s="241"/>
      <c r="K29" s="241"/>
    </row>
    <row r="30" spans="1:11" ht="12.75">
      <c r="A30" s="233"/>
      <c r="B30" s="21"/>
      <c r="C30" s="21" t="s">
        <v>287</v>
      </c>
      <c r="D30" s="21" t="s">
        <v>288</v>
      </c>
      <c r="E30" s="21"/>
      <c r="F30" s="21">
        <v>500</v>
      </c>
      <c r="G30" s="374"/>
      <c r="H30" s="241"/>
      <c r="I30" s="241"/>
      <c r="J30" s="241"/>
      <c r="K30" s="241"/>
    </row>
    <row r="31" spans="1:11" ht="12.75" hidden="1">
      <c r="A31" s="233"/>
      <c r="B31" s="21"/>
      <c r="C31" s="21"/>
      <c r="D31" s="247"/>
      <c r="E31" s="21"/>
      <c r="F31" s="21"/>
      <c r="G31" s="374"/>
      <c r="H31" s="241"/>
      <c r="I31" s="241"/>
      <c r="J31" s="241"/>
      <c r="K31" s="241"/>
    </row>
    <row r="32" spans="1:11" ht="12.75">
      <c r="A32" s="270">
        <v>710</v>
      </c>
      <c r="B32" s="71"/>
      <c r="C32" s="71"/>
      <c r="D32" s="71" t="s">
        <v>289</v>
      </c>
      <c r="E32" s="71"/>
      <c r="F32" s="71">
        <f>SUM(F33)</f>
        <v>2000</v>
      </c>
      <c r="G32" s="373"/>
      <c r="H32" s="241"/>
      <c r="I32" s="241"/>
      <c r="J32" s="241"/>
      <c r="K32" s="241"/>
    </row>
    <row r="33" spans="1:7" ht="12.75">
      <c r="A33" s="270"/>
      <c r="B33" s="71">
        <v>71035</v>
      </c>
      <c r="C33" s="71"/>
      <c r="D33" s="71" t="s">
        <v>290</v>
      </c>
      <c r="E33" s="71"/>
      <c r="F33" s="71">
        <f>SUM(F34)</f>
        <v>2000</v>
      </c>
      <c r="G33" s="373"/>
    </row>
    <row r="34" spans="1:7" ht="25.5">
      <c r="A34" s="233"/>
      <c r="B34" s="21"/>
      <c r="C34" s="21" t="s">
        <v>291</v>
      </c>
      <c r="D34" s="247" t="s">
        <v>292</v>
      </c>
      <c r="E34" s="21"/>
      <c r="F34" s="21">
        <v>2000</v>
      </c>
      <c r="G34" s="374"/>
    </row>
    <row r="35" spans="1:7" ht="12.75">
      <c r="A35" s="270">
        <v>750</v>
      </c>
      <c r="B35" s="71"/>
      <c r="C35" s="71"/>
      <c r="D35" s="71" t="s">
        <v>293</v>
      </c>
      <c r="E35" s="71"/>
      <c r="F35" s="71">
        <f>SUM(F36,F39)</f>
        <v>77986</v>
      </c>
      <c r="G35" s="373"/>
    </row>
    <row r="36" spans="1:7" ht="12.75">
      <c r="A36" s="270"/>
      <c r="B36" s="71">
        <v>75011</v>
      </c>
      <c r="C36" s="71"/>
      <c r="D36" s="71" t="s">
        <v>294</v>
      </c>
      <c r="E36" s="71"/>
      <c r="F36" s="71">
        <f>SUM(F37,F38)</f>
        <v>73486</v>
      </c>
      <c r="G36" s="373"/>
    </row>
    <row r="37" spans="1:7" ht="38.25">
      <c r="A37" s="233"/>
      <c r="B37" s="21"/>
      <c r="C37" s="21">
        <v>2010</v>
      </c>
      <c r="D37" s="247" t="s">
        <v>295</v>
      </c>
      <c r="E37" s="21"/>
      <c r="F37" s="21">
        <v>72886</v>
      </c>
      <c r="G37" s="374"/>
    </row>
    <row r="38" spans="1:7" ht="25.5">
      <c r="A38" s="233"/>
      <c r="B38" s="21"/>
      <c r="C38" s="21">
        <v>2360</v>
      </c>
      <c r="D38" s="247" t="s">
        <v>296</v>
      </c>
      <c r="E38" s="21"/>
      <c r="F38" s="21">
        <v>600</v>
      </c>
      <c r="G38" s="374"/>
    </row>
    <row r="39" spans="1:7" ht="12.75">
      <c r="A39" s="270"/>
      <c r="B39" s="71">
        <v>75023</v>
      </c>
      <c r="C39" s="71"/>
      <c r="D39" s="71" t="s">
        <v>297</v>
      </c>
      <c r="E39" s="71"/>
      <c r="F39" s="71">
        <f>SUM(F40)</f>
        <v>4500</v>
      </c>
      <c r="G39" s="373"/>
    </row>
    <row r="40" spans="1:7" ht="12.75">
      <c r="A40" s="233"/>
      <c r="B40" s="21"/>
      <c r="C40" s="21" t="s">
        <v>276</v>
      </c>
      <c r="D40" s="21" t="s">
        <v>277</v>
      </c>
      <c r="E40" s="21"/>
      <c r="F40" s="21">
        <v>4500</v>
      </c>
      <c r="G40" s="374"/>
    </row>
    <row r="41" spans="1:7" ht="38.25">
      <c r="A41" s="270">
        <v>751</v>
      </c>
      <c r="B41" s="71"/>
      <c r="C41" s="71"/>
      <c r="D41" s="271" t="s">
        <v>298</v>
      </c>
      <c r="E41" s="71"/>
      <c r="F41" s="71">
        <f>SUM(F42,F44)</f>
        <v>576</v>
      </c>
      <c r="G41" s="373"/>
    </row>
    <row r="42" spans="1:7" ht="25.5">
      <c r="A42" s="270"/>
      <c r="B42" s="71">
        <v>75101</v>
      </c>
      <c r="C42" s="71"/>
      <c r="D42" s="271" t="s">
        <v>299</v>
      </c>
      <c r="E42" s="71"/>
      <c r="F42" s="71">
        <f>SUM(F43)</f>
        <v>576</v>
      </c>
      <c r="G42" s="373"/>
    </row>
    <row r="43" spans="1:7" ht="38.25">
      <c r="A43" s="233"/>
      <c r="B43" s="21"/>
      <c r="C43" s="21">
        <v>2010</v>
      </c>
      <c r="D43" s="247" t="s">
        <v>295</v>
      </c>
      <c r="E43" s="21"/>
      <c r="F43" s="21">
        <v>576</v>
      </c>
      <c r="G43" s="374"/>
    </row>
    <row r="44" spans="1:7" ht="12.75" hidden="1">
      <c r="A44" s="270"/>
      <c r="B44" s="71"/>
      <c r="C44" s="71"/>
      <c r="D44" s="271"/>
      <c r="E44" s="71"/>
      <c r="F44" s="71"/>
      <c r="G44" s="373"/>
    </row>
    <row r="45" spans="1:7" ht="12.75" hidden="1">
      <c r="A45" s="233"/>
      <c r="B45" s="21"/>
      <c r="C45" s="21"/>
      <c r="D45" s="247"/>
      <c r="E45" s="21"/>
      <c r="F45" s="21"/>
      <c r="G45" s="374"/>
    </row>
    <row r="46" spans="1:7" ht="12.75" hidden="1">
      <c r="A46" s="270">
        <v>752</v>
      </c>
      <c r="B46" s="71"/>
      <c r="C46" s="71"/>
      <c r="D46" s="71"/>
      <c r="E46" s="71"/>
      <c r="F46" s="71"/>
      <c r="G46" s="373"/>
    </row>
    <row r="47" spans="1:7" ht="12.75" hidden="1">
      <c r="A47" s="270"/>
      <c r="B47" s="71"/>
      <c r="C47" s="71"/>
      <c r="D47" s="71"/>
      <c r="E47" s="71"/>
      <c r="F47" s="71"/>
      <c r="G47" s="373"/>
    </row>
    <row r="48" spans="1:7" ht="12.75" hidden="1">
      <c r="A48" s="233"/>
      <c r="B48" s="21"/>
      <c r="C48" s="21"/>
      <c r="D48" s="247"/>
      <c r="E48" s="21"/>
      <c r="F48" s="21"/>
      <c r="G48" s="374"/>
    </row>
    <row r="49" spans="1:8" ht="25.5">
      <c r="A49" s="270">
        <v>754</v>
      </c>
      <c r="B49" s="71"/>
      <c r="C49" s="71"/>
      <c r="D49" s="271" t="s">
        <v>300</v>
      </c>
      <c r="E49" s="71"/>
      <c r="F49" s="71">
        <f>SUM(F50)</f>
        <v>300</v>
      </c>
      <c r="G49" s="373"/>
      <c r="H49" s="70"/>
    </row>
    <row r="50" spans="1:8" ht="12.75">
      <c r="A50" s="270"/>
      <c r="B50" s="270">
        <v>75414</v>
      </c>
      <c r="C50" s="270"/>
      <c r="D50" s="270" t="s">
        <v>301</v>
      </c>
      <c r="E50" s="270"/>
      <c r="F50" s="270">
        <f>SUM(F51)</f>
        <v>300</v>
      </c>
      <c r="G50" s="373"/>
      <c r="H50" s="70"/>
    </row>
    <row r="51" spans="1:7" ht="38.25">
      <c r="A51" s="233"/>
      <c r="B51" s="233"/>
      <c r="C51" s="233">
        <v>2010</v>
      </c>
      <c r="D51" s="250" t="s">
        <v>295</v>
      </c>
      <c r="E51" s="233"/>
      <c r="F51" s="233">
        <v>300</v>
      </c>
      <c r="G51" s="374"/>
    </row>
    <row r="52" spans="1:8" ht="51">
      <c r="A52" s="270">
        <v>756</v>
      </c>
      <c r="B52" s="270"/>
      <c r="C52" s="270"/>
      <c r="D52" s="273" t="s">
        <v>302</v>
      </c>
      <c r="E52" s="270"/>
      <c r="F52" s="270">
        <f>SUM(F53,F58,F70,F73)</f>
        <v>1670971</v>
      </c>
      <c r="G52" s="373"/>
      <c r="H52" s="70"/>
    </row>
    <row r="53" spans="1:8" ht="51">
      <c r="A53" s="270"/>
      <c r="B53" s="270">
        <v>75615</v>
      </c>
      <c r="C53" s="270"/>
      <c r="D53" s="273" t="s">
        <v>303</v>
      </c>
      <c r="E53" s="270"/>
      <c r="F53" s="270">
        <f>SUM(F54:F57)</f>
        <v>405821</v>
      </c>
      <c r="G53" s="373"/>
      <c r="H53" s="70"/>
    </row>
    <row r="54" spans="1:7" ht="12.75">
      <c r="A54" s="233"/>
      <c r="B54" s="233"/>
      <c r="C54" s="233" t="s">
        <v>304</v>
      </c>
      <c r="D54" s="233" t="s">
        <v>305</v>
      </c>
      <c r="E54" s="233"/>
      <c r="F54" s="233">
        <v>238530</v>
      </c>
      <c r="G54" s="374"/>
    </row>
    <row r="55" spans="1:7" ht="12.75">
      <c r="A55" s="233"/>
      <c r="B55" s="233"/>
      <c r="C55" s="233" t="s">
        <v>306</v>
      </c>
      <c r="D55" s="233" t="s">
        <v>307</v>
      </c>
      <c r="E55" s="233"/>
      <c r="F55" s="233">
        <v>112680</v>
      </c>
      <c r="G55" s="374"/>
    </row>
    <row r="56" spans="1:7" ht="12.75">
      <c r="A56" s="233"/>
      <c r="B56" s="233"/>
      <c r="C56" s="233" t="s">
        <v>308</v>
      </c>
      <c r="D56" s="233" t="s">
        <v>309</v>
      </c>
      <c r="E56" s="233"/>
      <c r="F56" s="233">
        <v>39448</v>
      </c>
      <c r="G56" s="374"/>
    </row>
    <row r="57" spans="1:7" ht="12.75">
      <c r="A57" s="233"/>
      <c r="B57" s="233"/>
      <c r="C57" s="233" t="s">
        <v>310</v>
      </c>
      <c r="D57" s="233" t="s">
        <v>311</v>
      </c>
      <c r="E57" s="233"/>
      <c r="F57" s="233">
        <v>15163</v>
      </c>
      <c r="G57" s="374"/>
    </row>
    <row r="58" spans="1:8" ht="51">
      <c r="A58" s="270"/>
      <c r="B58" s="270">
        <v>75616</v>
      </c>
      <c r="C58" s="270"/>
      <c r="D58" s="273" t="s">
        <v>312</v>
      </c>
      <c r="E58" s="270"/>
      <c r="F58" s="270">
        <f>SUM(F59:F69)</f>
        <v>725561</v>
      </c>
      <c r="G58" s="373"/>
      <c r="H58" s="70"/>
    </row>
    <row r="59" spans="1:7" ht="12.75">
      <c r="A59" s="233"/>
      <c r="B59" s="233"/>
      <c r="C59" s="233" t="s">
        <v>304</v>
      </c>
      <c r="D59" s="233" t="s">
        <v>305</v>
      </c>
      <c r="E59" s="233"/>
      <c r="F59" s="233">
        <v>119102</v>
      </c>
      <c r="G59" s="374"/>
    </row>
    <row r="60" spans="1:7" ht="12.75">
      <c r="A60" s="233"/>
      <c r="B60" s="233"/>
      <c r="C60" s="233" t="s">
        <v>306</v>
      </c>
      <c r="D60" s="233" t="s">
        <v>307</v>
      </c>
      <c r="E60" s="233"/>
      <c r="F60" s="233">
        <v>539525</v>
      </c>
      <c r="G60" s="374"/>
    </row>
    <row r="61" spans="1:7" ht="12.75">
      <c r="A61" s="233"/>
      <c r="B61" s="233"/>
      <c r="C61" s="233" t="s">
        <v>308</v>
      </c>
      <c r="D61" s="233" t="s">
        <v>309</v>
      </c>
      <c r="E61" s="233"/>
      <c r="F61" s="233">
        <v>3647</v>
      </c>
      <c r="G61" s="374"/>
    </row>
    <row r="62" spans="1:7" ht="12.75">
      <c r="A62" s="233"/>
      <c r="B62" s="233"/>
      <c r="C62" s="233" t="s">
        <v>310</v>
      </c>
      <c r="D62" s="233" t="s">
        <v>311</v>
      </c>
      <c r="E62" s="233"/>
      <c r="F62" s="233">
        <v>7402</v>
      </c>
      <c r="G62" s="374"/>
    </row>
    <row r="63" spans="1:7" ht="12.75">
      <c r="A63" s="233"/>
      <c r="B63" s="233"/>
      <c r="C63" s="233" t="s">
        <v>313</v>
      </c>
      <c r="D63" s="233" t="s">
        <v>314</v>
      </c>
      <c r="E63" s="233"/>
      <c r="F63" s="233">
        <v>860</v>
      </c>
      <c r="G63" s="374"/>
    </row>
    <row r="64" spans="1:7" ht="12.75">
      <c r="A64" s="233"/>
      <c r="B64" s="233"/>
      <c r="C64" s="233" t="s">
        <v>315</v>
      </c>
      <c r="D64" s="233" t="s">
        <v>316</v>
      </c>
      <c r="E64" s="233"/>
      <c r="F64" s="233">
        <v>400</v>
      </c>
      <c r="G64" s="374"/>
    </row>
    <row r="65" spans="1:7" ht="12.75" hidden="1">
      <c r="A65" s="233"/>
      <c r="B65" s="233"/>
      <c r="C65" s="233"/>
      <c r="D65" s="250"/>
      <c r="E65" s="233"/>
      <c r="F65" s="233"/>
      <c r="G65" s="233"/>
    </row>
    <row r="66" spans="1:7" ht="25.5">
      <c r="A66" s="233"/>
      <c r="B66" s="233"/>
      <c r="C66" s="233" t="s">
        <v>291</v>
      </c>
      <c r="D66" s="250" t="s">
        <v>292</v>
      </c>
      <c r="E66" s="233"/>
      <c r="F66" s="233">
        <v>1000</v>
      </c>
      <c r="G66" s="374"/>
    </row>
    <row r="67" spans="1:7" ht="12.75">
      <c r="A67" s="233"/>
      <c r="B67" s="233"/>
      <c r="C67" s="233" t="s">
        <v>319</v>
      </c>
      <c r="D67" s="233" t="s">
        <v>320</v>
      </c>
      <c r="E67" s="233"/>
      <c r="F67" s="233">
        <v>26380</v>
      </c>
      <c r="G67" s="374"/>
    </row>
    <row r="68" spans="1:7" ht="12.75">
      <c r="A68" s="233"/>
      <c r="B68" s="233"/>
      <c r="C68" s="233" t="s">
        <v>321</v>
      </c>
      <c r="D68" s="233" t="s">
        <v>322</v>
      </c>
      <c r="E68" s="233"/>
      <c r="F68" s="233">
        <v>6000</v>
      </c>
      <c r="G68" s="374"/>
    </row>
    <row r="69" spans="1:7" ht="25.5">
      <c r="A69" s="233"/>
      <c r="B69" s="233"/>
      <c r="C69" s="233" t="s">
        <v>323</v>
      </c>
      <c r="D69" s="250" t="s">
        <v>324</v>
      </c>
      <c r="E69" s="233"/>
      <c r="F69" s="233">
        <v>21245</v>
      </c>
      <c r="G69" s="374"/>
    </row>
    <row r="70" spans="1:8" ht="25.5">
      <c r="A70" s="270"/>
      <c r="B70" s="270">
        <v>75618</v>
      </c>
      <c r="C70" s="270"/>
      <c r="D70" s="273" t="s">
        <v>325</v>
      </c>
      <c r="E70" s="270"/>
      <c r="F70" s="270">
        <f>SUM(F71:F72)</f>
        <v>19448</v>
      </c>
      <c r="G70" s="373"/>
      <c r="H70" s="70"/>
    </row>
    <row r="71" spans="1:7" ht="12.75">
      <c r="A71" s="233"/>
      <c r="B71" s="233"/>
      <c r="C71" s="233" t="s">
        <v>326</v>
      </c>
      <c r="D71" s="233" t="s">
        <v>327</v>
      </c>
      <c r="E71" s="233"/>
      <c r="F71" s="233">
        <v>16448</v>
      </c>
      <c r="G71" s="374"/>
    </row>
    <row r="72" spans="1:7" ht="25.5">
      <c r="A72" s="233"/>
      <c r="B72" s="233"/>
      <c r="C72" s="233" t="s">
        <v>317</v>
      </c>
      <c r="D72" s="250" t="s">
        <v>318</v>
      </c>
      <c r="E72" s="233"/>
      <c r="F72" s="233">
        <v>3000</v>
      </c>
      <c r="G72" s="374"/>
    </row>
    <row r="73" spans="1:8" ht="25.5">
      <c r="A73" s="270"/>
      <c r="B73" s="270">
        <v>75621</v>
      </c>
      <c r="C73" s="270"/>
      <c r="D73" s="273" t="s">
        <v>328</v>
      </c>
      <c r="E73" s="270"/>
      <c r="F73" s="270">
        <f>SUM(F74:F75)</f>
        <v>520141</v>
      </c>
      <c r="G73" s="373"/>
      <c r="H73" s="70"/>
    </row>
    <row r="74" spans="1:7" ht="12.75">
      <c r="A74" s="233"/>
      <c r="B74" s="233"/>
      <c r="C74" s="233" t="s">
        <v>329</v>
      </c>
      <c r="D74" s="233" t="s">
        <v>330</v>
      </c>
      <c r="E74" s="233"/>
      <c r="F74" s="233">
        <v>509521</v>
      </c>
      <c r="G74" s="374"/>
    </row>
    <row r="75" spans="1:7" ht="12.75">
      <c r="A75" s="233"/>
      <c r="B75" s="233"/>
      <c r="C75" s="233" t="s">
        <v>331</v>
      </c>
      <c r="D75" s="233" t="s">
        <v>332</v>
      </c>
      <c r="E75" s="233"/>
      <c r="F75" s="233">
        <v>10620</v>
      </c>
      <c r="G75" s="374"/>
    </row>
    <row r="76" spans="1:7" ht="15.75" customHeight="1">
      <c r="A76" s="270">
        <v>758</v>
      </c>
      <c r="B76" s="270"/>
      <c r="C76" s="270"/>
      <c r="D76" s="270" t="s">
        <v>333</v>
      </c>
      <c r="E76" s="270"/>
      <c r="F76" s="270">
        <f>SUM(F77,F79,F81,F84)</f>
        <v>3469941</v>
      </c>
      <c r="G76" s="373"/>
    </row>
    <row r="77" spans="1:7" ht="12.75">
      <c r="A77" s="270"/>
      <c r="B77" s="270">
        <v>75801</v>
      </c>
      <c r="C77" s="270"/>
      <c r="D77" s="270" t="s">
        <v>334</v>
      </c>
      <c r="E77" s="270"/>
      <c r="F77" s="270">
        <f>SUM(F78)</f>
        <v>2319745</v>
      </c>
      <c r="G77" s="373"/>
    </row>
    <row r="78" spans="1:7" ht="12.75">
      <c r="A78" s="233"/>
      <c r="B78" s="233"/>
      <c r="C78" s="233">
        <v>2920</v>
      </c>
      <c r="D78" s="233" t="s">
        <v>335</v>
      </c>
      <c r="E78" s="233"/>
      <c r="F78" s="233">
        <v>2319745</v>
      </c>
      <c r="G78" s="374"/>
    </row>
    <row r="79" spans="1:7" ht="12.75">
      <c r="A79" s="270"/>
      <c r="B79" s="270">
        <v>75807</v>
      </c>
      <c r="C79" s="270"/>
      <c r="D79" s="273" t="s">
        <v>347</v>
      </c>
      <c r="E79" s="270"/>
      <c r="F79" s="270">
        <f>SUM(F80)</f>
        <v>1081284</v>
      </c>
      <c r="G79" s="373"/>
    </row>
    <row r="80" spans="1:7" ht="12.75">
      <c r="A80" s="233"/>
      <c r="B80" s="233"/>
      <c r="C80" s="233">
        <v>2920</v>
      </c>
      <c r="D80" s="233" t="s">
        <v>335</v>
      </c>
      <c r="E80" s="233"/>
      <c r="F80" s="233">
        <v>1081284</v>
      </c>
      <c r="G80" s="374"/>
    </row>
    <row r="81" spans="1:7" ht="12.75">
      <c r="A81" s="270"/>
      <c r="B81" s="270">
        <v>75814</v>
      </c>
      <c r="C81" s="270"/>
      <c r="D81" s="270" t="s">
        <v>337</v>
      </c>
      <c r="E81" s="270"/>
      <c r="F81" s="270">
        <f>SUM(F82:F83)</f>
        <v>10000</v>
      </c>
      <c r="G81" s="373"/>
    </row>
    <row r="82" spans="1:7" ht="12.75">
      <c r="A82" s="270"/>
      <c r="B82" s="233"/>
      <c r="C82" s="233" t="s">
        <v>287</v>
      </c>
      <c r="D82" s="233" t="s">
        <v>288</v>
      </c>
      <c r="E82" s="233"/>
      <c r="F82" s="233">
        <v>5000</v>
      </c>
      <c r="G82" s="374"/>
    </row>
    <row r="83" spans="1:7" ht="12.75">
      <c r="A83" s="270"/>
      <c r="B83" s="233"/>
      <c r="C83" s="251" t="s">
        <v>263</v>
      </c>
      <c r="D83" s="251" t="s">
        <v>368</v>
      </c>
      <c r="E83" s="233"/>
      <c r="F83" s="233">
        <v>5000</v>
      </c>
      <c r="G83" s="374"/>
    </row>
    <row r="84" spans="1:7" ht="12.75">
      <c r="A84" s="270"/>
      <c r="B84" s="270">
        <v>75831</v>
      </c>
      <c r="C84" s="270"/>
      <c r="D84" s="273" t="s">
        <v>336</v>
      </c>
      <c r="E84" s="270"/>
      <c r="F84" s="270">
        <f>SUM(F85)</f>
        <v>58912</v>
      </c>
      <c r="G84" s="373"/>
    </row>
    <row r="85" spans="1:7" ht="12.75">
      <c r="A85" s="233"/>
      <c r="B85" s="233"/>
      <c r="C85" s="233">
        <v>2920</v>
      </c>
      <c r="D85" s="233" t="s">
        <v>335</v>
      </c>
      <c r="E85" s="233"/>
      <c r="F85" s="233">
        <v>58912</v>
      </c>
      <c r="G85" s="374"/>
    </row>
    <row r="86" spans="1:7" ht="12.75">
      <c r="A86" s="270">
        <v>801</v>
      </c>
      <c r="B86" s="270"/>
      <c r="C86" s="270"/>
      <c r="D86" s="270" t="s">
        <v>338</v>
      </c>
      <c r="E86" s="270"/>
      <c r="F86" s="270">
        <f>SUM(F87,F90,F92,F96,F98)</f>
        <v>1978231</v>
      </c>
      <c r="G86" s="373"/>
    </row>
    <row r="87" spans="1:7" ht="12.75" hidden="1">
      <c r="A87" s="270"/>
      <c r="B87" s="270"/>
      <c r="C87" s="270"/>
      <c r="D87" s="270"/>
      <c r="E87" s="270"/>
      <c r="F87" s="270"/>
      <c r="G87" s="373"/>
    </row>
    <row r="88" spans="1:7" ht="25.5" customHeight="1" hidden="1">
      <c r="A88" s="233"/>
      <c r="B88" s="233"/>
      <c r="C88" s="233"/>
      <c r="D88" s="250"/>
      <c r="E88" s="233"/>
      <c r="F88" s="233"/>
      <c r="G88" s="374"/>
    </row>
    <row r="89" spans="1:7" ht="12.75" hidden="1">
      <c r="A89" s="233"/>
      <c r="B89" s="233"/>
      <c r="C89" s="233"/>
      <c r="D89" s="250"/>
      <c r="E89" s="233"/>
      <c r="F89" s="233"/>
      <c r="G89" s="374"/>
    </row>
    <row r="90" spans="1:7" ht="12.75">
      <c r="A90" s="270"/>
      <c r="B90" s="270">
        <v>80104</v>
      </c>
      <c r="C90" s="270"/>
      <c r="D90" s="270" t="s">
        <v>343</v>
      </c>
      <c r="E90" s="270"/>
      <c r="F90" s="270">
        <f>SUM(F91)</f>
        <v>5400</v>
      </c>
      <c r="G90" s="373"/>
    </row>
    <row r="91" spans="1:7" ht="12.75">
      <c r="A91" s="233"/>
      <c r="B91" s="233"/>
      <c r="C91" s="233" t="s">
        <v>276</v>
      </c>
      <c r="D91" s="233" t="s">
        <v>277</v>
      </c>
      <c r="E91" s="233"/>
      <c r="F91" s="233">
        <v>5400</v>
      </c>
      <c r="G91" s="374"/>
    </row>
    <row r="92" spans="1:7" ht="12.75">
      <c r="A92" s="270"/>
      <c r="B92" s="270">
        <v>80110</v>
      </c>
      <c r="C92" s="270"/>
      <c r="D92" s="270" t="s">
        <v>344</v>
      </c>
      <c r="E92" s="270"/>
      <c r="F92" s="270">
        <f>SUM(F94:F95)</f>
        <v>1955000</v>
      </c>
      <c r="G92" s="373"/>
    </row>
    <row r="93" spans="1:7" ht="12.75" hidden="1">
      <c r="A93" s="270"/>
      <c r="B93" s="270"/>
      <c r="C93" s="274"/>
      <c r="D93" s="275"/>
      <c r="E93" s="274"/>
      <c r="F93" s="274"/>
      <c r="G93" s="270"/>
    </row>
    <row r="94" spans="1:7" ht="38.25">
      <c r="A94" s="233"/>
      <c r="B94" s="233"/>
      <c r="C94" s="233">
        <v>6298</v>
      </c>
      <c r="D94" s="250" t="s">
        <v>342</v>
      </c>
      <c r="E94" s="233"/>
      <c r="F94" s="233">
        <v>1725000</v>
      </c>
      <c r="G94" s="374"/>
    </row>
    <row r="95" spans="1:7" ht="51">
      <c r="A95" s="233"/>
      <c r="B95" s="233"/>
      <c r="C95" s="233">
        <v>6299</v>
      </c>
      <c r="D95" s="250" t="s">
        <v>345</v>
      </c>
      <c r="E95" s="233"/>
      <c r="F95" s="233">
        <v>230000</v>
      </c>
      <c r="G95" s="374"/>
    </row>
    <row r="96" spans="1:7" ht="12.75">
      <c r="A96" s="270"/>
      <c r="B96" s="270">
        <v>80113</v>
      </c>
      <c r="C96" s="270"/>
      <c r="D96" s="270" t="s">
        <v>346</v>
      </c>
      <c r="E96" s="270"/>
      <c r="F96" s="270">
        <f>SUM(F97)</f>
        <v>17831</v>
      </c>
      <c r="G96" s="373"/>
    </row>
    <row r="97" spans="1:7" ht="12.75">
      <c r="A97" s="233"/>
      <c r="B97" s="233"/>
      <c r="C97" s="233" t="s">
        <v>276</v>
      </c>
      <c r="D97" s="233" t="s">
        <v>277</v>
      </c>
      <c r="E97" s="233"/>
      <c r="F97" s="233">
        <v>17831</v>
      </c>
      <c r="G97" s="374"/>
    </row>
    <row r="98" spans="1:7" s="70" customFormat="1" ht="12.75" hidden="1">
      <c r="A98" s="270"/>
      <c r="B98" s="270"/>
      <c r="C98" s="270"/>
      <c r="D98" s="270"/>
      <c r="E98" s="270"/>
      <c r="F98" s="270"/>
      <c r="G98" s="373"/>
    </row>
    <row r="99" spans="1:7" ht="25.5" customHeight="1" hidden="1">
      <c r="A99" s="233"/>
      <c r="B99" s="233"/>
      <c r="C99" s="233"/>
      <c r="D99" s="250"/>
      <c r="E99" s="233"/>
      <c r="F99" s="233"/>
      <c r="G99" s="374"/>
    </row>
    <row r="100" spans="1:7" ht="12.75">
      <c r="A100" s="270">
        <v>851</v>
      </c>
      <c r="B100" s="270"/>
      <c r="C100" s="270"/>
      <c r="D100" s="270" t="s">
        <v>348</v>
      </c>
      <c r="E100" s="270"/>
      <c r="F100" s="270">
        <f>SUM(F101)</f>
        <v>28000</v>
      </c>
      <c r="G100" s="373"/>
    </row>
    <row r="101" spans="1:7" ht="12.75">
      <c r="A101" s="270"/>
      <c r="B101" s="270">
        <v>85154</v>
      </c>
      <c r="C101" s="270"/>
      <c r="D101" s="270" t="s">
        <v>349</v>
      </c>
      <c r="E101" s="270"/>
      <c r="F101" s="270">
        <f>SUM(F102:F103)</f>
        <v>28000</v>
      </c>
      <c r="G101" s="373"/>
    </row>
    <row r="102" spans="1:7" ht="25.5">
      <c r="A102" s="233"/>
      <c r="B102" s="233"/>
      <c r="C102" s="233" t="s">
        <v>350</v>
      </c>
      <c r="D102" s="250" t="s">
        <v>351</v>
      </c>
      <c r="E102" s="233"/>
      <c r="F102" s="233">
        <v>23000</v>
      </c>
      <c r="G102" s="374"/>
    </row>
    <row r="103" spans="1:7" ht="38.25">
      <c r="A103" s="233"/>
      <c r="B103" s="233"/>
      <c r="C103" s="233">
        <v>2330</v>
      </c>
      <c r="D103" s="250" t="s">
        <v>352</v>
      </c>
      <c r="E103" s="233"/>
      <c r="F103" s="233">
        <v>5000</v>
      </c>
      <c r="G103" s="374"/>
    </row>
    <row r="104" spans="1:7" ht="12.75">
      <c r="A104" s="270">
        <v>852</v>
      </c>
      <c r="B104" s="270"/>
      <c r="C104" s="270"/>
      <c r="D104" s="270" t="s">
        <v>353</v>
      </c>
      <c r="E104" s="270"/>
      <c r="F104" s="270">
        <f>SUM(F105,F107,F109,F112,F114,F116,F118)</f>
        <v>1736182</v>
      </c>
      <c r="G104" s="373"/>
    </row>
    <row r="105" spans="1:7" ht="38.25">
      <c r="A105" s="270"/>
      <c r="B105" s="270">
        <v>85212</v>
      </c>
      <c r="C105" s="270"/>
      <c r="D105" s="273" t="s">
        <v>354</v>
      </c>
      <c r="E105" s="270"/>
      <c r="F105" s="270">
        <f>SUM(F106)</f>
        <v>1528000</v>
      </c>
      <c r="G105" s="373"/>
    </row>
    <row r="106" spans="1:7" ht="38.25">
      <c r="A106" s="233"/>
      <c r="B106" s="233"/>
      <c r="C106" s="233">
        <v>2010</v>
      </c>
      <c r="D106" s="250" t="s">
        <v>272</v>
      </c>
      <c r="E106" s="233"/>
      <c r="F106" s="233">
        <v>1528000</v>
      </c>
      <c r="G106" s="374"/>
    </row>
    <row r="107" spans="1:7" ht="38.25">
      <c r="A107" s="270"/>
      <c r="B107" s="270">
        <v>85213</v>
      </c>
      <c r="C107" s="270"/>
      <c r="D107" s="273" t="s">
        <v>355</v>
      </c>
      <c r="E107" s="270"/>
      <c r="F107" s="270">
        <f>SUM(F108)</f>
        <v>8000</v>
      </c>
      <c r="G107" s="373"/>
    </row>
    <row r="108" spans="1:7" ht="38.25">
      <c r="A108" s="233"/>
      <c r="B108" s="233"/>
      <c r="C108" s="233">
        <v>2010</v>
      </c>
      <c r="D108" s="250" t="s">
        <v>295</v>
      </c>
      <c r="E108" s="233"/>
      <c r="F108" s="233">
        <v>8000</v>
      </c>
      <c r="G108" s="374"/>
    </row>
    <row r="109" spans="1:7" ht="25.5">
      <c r="A109" s="270"/>
      <c r="B109" s="270">
        <v>85214</v>
      </c>
      <c r="C109" s="270"/>
      <c r="D109" s="273" t="s">
        <v>356</v>
      </c>
      <c r="E109" s="270"/>
      <c r="F109" s="270">
        <f>SUM(F110:F111)</f>
        <v>80000</v>
      </c>
      <c r="G109" s="373"/>
    </row>
    <row r="110" spans="1:7" ht="38.25">
      <c r="A110" s="233"/>
      <c r="B110" s="233"/>
      <c r="C110" s="233">
        <v>2010</v>
      </c>
      <c r="D110" s="250" t="s">
        <v>272</v>
      </c>
      <c r="E110" s="233"/>
      <c r="F110" s="233">
        <v>40000</v>
      </c>
      <c r="G110" s="374"/>
    </row>
    <row r="111" spans="1:7" ht="26.25" customHeight="1">
      <c r="A111" s="233"/>
      <c r="B111" s="233"/>
      <c r="C111" s="233">
        <v>2030</v>
      </c>
      <c r="D111" s="250" t="s">
        <v>340</v>
      </c>
      <c r="E111" s="233"/>
      <c r="F111" s="233">
        <v>40000</v>
      </c>
      <c r="G111" s="374"/>
    </row>
    <row r="112" spans="1:7" ht="12.75">
      <c r="A112" s="270"/>
      <c r="B112" s="270">
        <v>85219</v>
      </c>
      <c r="C112" s="270"/>
      <c r="D112" s="270" t="s">
        <v>357</v>
      </c>
      <c r="E112" s="270"/>
      <c r="F112" s="270">
        <f>SUM(F113)</f>
        <v>76000</v>
      </c>
      <c r="G112" s="373"/>
    </row>
    <row r="113" spans="1:7" ht="25.5" customHeight="1">
      <c r="A113" s="233"/>
      <c r="B113" s="233"/>
      <c r="C113" s="233">
        <v>2030</v>
      </c>
      <c r="D113" s="250" t="s">
        <v>340</v>
      </c>
      <c r="E113" s="233"/>
      <c r="F113" s="233">
        <v>76000</v>
      </c>
      <c r="G113" s="374"/>
    </row>
    <row r="114" spans="1:7" ht="25.5">
      <c r="A114" s="270"/>
      <c r="B114" s="270">
        <v>85228</v>
      </c>
      <c r="C114" s="270"/>
      <c r="D114" s="273" t="s">
        <v>358</v>
      </c>
      <c r="E114" s="270"/>
      <c r="F114" s="270">
        <f>SUM(F115)</f>
        <v>4182</v>
      </c>
      <c r="G114" s="373"/>
    </row>
    <row r="115" spans="1:7" ht="12.75">
      <c r="A115" s="233"/>
      <c r="B115" s="233"/>
      <c r="C115" s="233" t="s">
        <v>276</v>
      </c>
      <c r="D115" s="233" t="s">
        <v>277</v>
      </c>
      <c r="E115" s="233"/>
      <c r="F115" s="233">
        <v>4182</v>
      </c>
      <c r="G115" s="374"/>
    </row>
    <row r="116" spans="1:7" ht="12.75" hidden="1">
      <c r="A116" s="270"/>
      <c r="B116" s="270"/>
      <c r="C116" s="270"/>
      <c r="D116" s="270"/>
      <c r="E116" s="270"/>
      <c r="F116" s="270"/>
      <c r="G116" s="373"/>
    </row>
    <row r="117" spans="1:7" ht="54.75" customHeight="1" hidden="1">
      <c r="A117" s="233"/>
      <c r="B117" s="233"/>
      <c r="C117" s="233"/>
      <c r="D117" s="250"/>
      <c r="E117" s="233"/>
      <c r="F117" s="233"/>
      <c r="G117" s="374"/>
    </row>
    <row r="118" spans="1:7" ht="12.75">
      <c r="A118" s="270"/>
      <c r="B118" s="270">
        <v>85295</v>
      </c>
      <c r="C118" s="270"/>
      <c r="D118" s="270" t="s">
        <v>271</v>
      </c>
      <c r="E118" s="270"/>
      <c r="F118" s="270">
        <f>SUM(F119)</f>
        <v>40000</v>
      </c>
      <c r="G118" s="373"/>
    </row>
    <row r="119" spans="1:7" ht="24" customHeight="1">
      <c r="A119" s="233"/>
      <c r="B119" s="233"/>
      <c r="C119" s="233">
        <v>2030</v>
      </c>
      <c r="D119" s="250" t="s">
        <v>340</v>
      </c>
      <c r="E119" s="233"/>
      <c r="F119" s="233">
        <v>40000</v>
      </c>
      <c r="G119" s="374"/>
    </row>
    <row r="120" spans="1:7" ht="12.75">
      <c r="A120" s="270">
        <v>854</v>
      </c>
      <c r="B120" s="270"/>
      <c r="C120" s="270"/>
      <c r="D120" s="270" t="s">
        <v>359</v>
      </c>
      <c r="E120" s="270"/>
      <c r="F120" s="270">
        <f>SUM(F121)</f>
        <v>53730</v>
      </c>
      <c r="G120" s="373"/>
    </row>
    <row r="121" spans="1:7" ht="12.75">
      <c r="A121" s="270"/>
      <c r="B121" s="270">
        <v>85415</v>
      </c>
      <c r="C121" s="270"/>
      <c r="D121" s="270" t="s">
        <v>360</v>
      </c>
      <c r="E121" s="270"/>
      <c r="F121" s="270">
        <f>SUM(F122:F123)</f>
        <v>53730</v>
      </c>
      <c r="G121" s="373"/>
    </row>
    <row r="122" spans="1:7" ht="27.75" customHeight="1">
      <c r="A122" s="233"/>
      <c r="B122" s="233"/>
      <c r="C122" s="233">
        <v>2030</v>
      </c>
      <c r="D122" s="250" t="s">
        <v>361</v>
      </c>
      <c r="E122" s="233"/>
      <c r="F122" s="233">
        <v>53730</v>
      </c>
      <c r="G122" s="374"/>
    </row>
    <row r="123" spans="1:7" ht="12.75" hidden="1">
      <c r="A123" s="233"/>
      <c r="B123" s="233"/>
      <c r="C123" s="233"/>
      <c r="D123" s="250"/>
      <c r="E123" s="233"/>
      <c r="F123" s="233"/>
      <c r="G123" s="374"/>
    </row>
    <row r="124" spans="1:7" ht="25.5">
      <c r="A124" s="270">
        <v>900</v>
      </c>
      <c r="B124" s="270"/>
      <c r="C124" s="270"/>
      <c r="D124" s="273" t="s">
        <v>362</v>
      </c>
      <c r="E124" s="270"/>
      <c r="F124" s="270">
        <f>SUM(F125,F127,F129)</f>
        <v>95750</v>
      </c>
      <c r="G124" s="373"/>
    </row>
    <row r="125" spans="1:7" ht="12.75">
      <c r="A125" s="270"/>
      <c r="B125" s="270">
        <v>90001</v>
      </c>
      <c r="C125" s="270"/>
      <c r="D125" s="270" t="s">
        <v>363</v>
      </c>
      <c r="E125" s="270"/>
      <c r="F125" s="270">
        <f>SUM(F126)</f>
        <v>5000</v>
      </c>
      <c r="G125" s="373"/>
    </row>
    <row r="126" spans="1:7" ht="12.75">
      <c r="A126" s="233"/>
      <c r="B126" s="233"/>
      <c r="C126" s="233" t="s">
        <v>276</v>
      </c>
      <c r="D126" s="233" t="s">
        <v>277</v>
      </c>
      <c r="E126" s="233"/>
      <c r="F126" s="233">
        <v>5000</v>
      </c>
      <c r="G126" s="374"/>
    </row>
    <row r="127" spans="1:7" ht="12.75">
      <c r="A127" s="270"/>
      <c r="B127" s="270">
        <v>90002</v>
      </c>
      <c r="C127" s="270"/>
      <c r="D127" s="270" t="s">
        <v>364</v>
      </c>
      <c r="E127" s="270"/>
      <c r="F127" s="270">
        <f>SUM(F128)</f>
        <v>750</v>
      </c>
      <c r="G127" s="373"/>
    </row>
    <row r="128" spans="1:7" ht="12.75">
      <c r="A128" s="233"/>
      <c r="B128" s="233"/>
      <c r="C128" s="233" t="s">
        <v>276</v>
      </c>
      <c r="D128" s="233" t="s">
        <v>277</v>
      </c>
      <c r="E128" s="233"/>
      <c r="F128" s="233">
        <v>750</v>
      </c>
      <c r="G128" s="374"/>
    </row>
    <row r="129" spans="1:7" ht="12.75">
      <c r="A129" s="270"/>
      <c r="B129" s="270">
        <v>90095</v>
      </c>
      <c r="C129" s="270"/>
      <c r="D129" s="270" t="s">
        <v>271</v>
      </c>
      <c r="E129" s="270"/>
      <c r="F129" s="270">
        <f>SUM(F130)</f>
        <v>90000</v>
      </c>
      <c r="G129" s="373"/>
    </row>
    <row r="130" spans="1:7" ht="25.5">
      <c r="A130" s="233"/>
      <c r="B130" s="233"/>
      <c r="C130" s="233">
        <v>2700</v>
      </c>
      <c r="D130" s="250" t="s">
        <v>341</v>
      </c>
      <c r="E130" s="233"/>
      <c r="F130" s="233">
        <v>90000</v>
      </c>
      <c r="G130" s="374"/>
    </row>
    <row r="131" spans="1:7" ht="12.75">
      <c r="A131" s="270">
        <v>921</v>
      </c>
      <c r="B131" s="270"/>
      <c r="C131" s="270"/>
      <c r="D131" s="273" t="s">
        <v>365</v>
      </c>
      <c r="E131" s="270"/>
      <c r="F131" s="270">
        <f>SUM(F132)</f>
        <v>6500</v>
      </c>
      <c r="G131" s="373"/>
    </row>
    <row r="132" spans="1:7" ht="12.75">
      <c r="A132" s="270"/>
      <c r="B132" s="270">
        <v>92109</v>
      </c>
      <c r="C132" s="270"/>
      <c r="D132" s="270" t="s">
        <v>366</v>
      </c>
      <c r="E132" s="270"/>
      <c r="F132" s="270">
        <f>SUM(F133)</f>
        <v>6500</v>
      </c>
      <c r="G132" s="373"/>
    </row>
    <row r="133" spans="1:7" ht="13.5" thickBot="1">
      <c r="A133" s="233"/>
      <c r="B133" s="233"/>
      <c r="C133" s="233" t="s">
        <v>276</v>
      </c>
      <c r="D133" s="233" t="s">
        <v>277</v>
      </c>
      <c r="E133" s="233"/>
      <c r="F133" s="233">
        <v>6500</v>
      </c>
      <c r="G133" s="374"/>
    </row>
    <row r="134" spans="1:7" ht="13.5" hidden="1" thickBot="1">
      <c r="A134" s="378"/>
      <c r="B134" s="378"/>
      <c r="C134" s="378"/>
      <c r="D134" s="378"/>
      <c r="E134" s="378"/>
      <c r="F134" s="378"/>
      <c r="G134" s="378"/>
    </row>
    <row r="135" spans="1:7" ht="13.5" thickBot="1">
      <c r="A135" s="379"/>
      <c r="B135" s="380"/>
      <c r="C135" s="380"/>
      <c r="D135" s="380" t="s">
        <v>367</v>
      </c>
      <c r="E135" s="380"/>
      <c r="F135" s="380">
        <f>SUM(F7,F15,F18,F24,F32,F35,F41,F46,F49,F52,F76,F86,F100,F104,F120,F124,F131)</f>
        <v>10762432</v>
      </c>
      <c r="G135" s="381"/>
    </row>
    <row r="136" spans="1:7" ht="12.75">
      <c r="A136" s="241"/>
      <c r="B136" s="241"/>
      <c r="C136" s="241"/>
      <c r="D136" s="241"/>
      <c r="E136" s="241"/>
      <c r="F136" s="241"/>
      <c r="G136" s="241"/>
    </row>
    <row r="137" spans="1:7" ht="12.75">
      <c r="A137" s="241"/>
      <c r="B137" s="241"/>
      <c r="C137" s="241"/>
      <c r="D137" s="241"/>
      <c r="E137" s="241"/>
      <c r="F137" s="241"/>
      <c r="G137" s="241"/>
    </row>
    <row r="138" spans="1:7" ht="12.75">
      <c r="A138" s="241"/>
      <c r="B138" s="241"/>
      <c r="C138" s="241"/>
      <c r="D138" s="241" t="s">
        <v>558</v>
      </c>
      <c r="E138" s="241"/>
      <c r="F138" s="241"/>
      <c r="G138" s="241"/>
    </row>
    <row r="139" spans="1:7" ht="12.75">
      <c r="A139" s="241"/>
      <c r="B139" s="241"/>
      <c r="C139" s="241"/>
      <c r="D139" s="241"/>
      <c r="E139" s="241"/>
      <c r="F139" s="241"/>
      <c r="G139" s="241"/>
    </row>
    <row r="140" spans="1:7" ht="12.75">
      <c r="A140" s="241"/>
      <c r="B140" s="241"/>
      <c r="C140" s="241"/>
      <c r="D140" s="241" t="s">
        <v>557</v>
      </c>
      <c r="E140" s="241"/>
      <c r="F140" s="241"/>
      <c r="G140" s="241"/>
    </row>
    <row r="141" spans="1:7" ht="12.75">
      <c r="A141" s="241"/>
      <c r="B141" s="241"/>
      <c r="C141" s="241"/>
      <c r="D141" s="241"/>
      <c r="E141" s="241"/>
      <c r="F141" s="241"/>
      <c r="G141" s="241"/>
    </row>
    <row r="142" spans="1:7" ht="12.75">
      <c r="A142" s="241"/>
      <c r="B142" s="241"/>
      <c r="C142" s="241"/>
      <c r="D142" s="241"/>
      <c r="E142" s="241"/>
      <c r="F142" s="241"/>
      <c r="G142" s="241"/>
    </row>
    <row r="143" spans="1:7" ht="12.75">
      <c r="A143" s="241"/>
      <c r="B143" s="241"/>
      <c r="C143" s="241"/>
      <c r="D143" s="241"/>
      <c r="E143" s="241"/>
      <c r="F143" s="241"/>
      <c r="G143" s="241"/>
    </row>
    <row r="144" spans="1:7" ht="12.75">
      <c r="A144" s="241"/>
      <c r="B144" s="241"/>
      <c r="C144" s="241"/>
      <c r="D144" s="241"/>
      <c r="E144" s="241"/>
      <c r="F144" s="241"/>
      <c r="G144" s="241"/>
    </row>
    <row r="145" spans="1:7" ht="12.75">
      <c r="A145" s="241"/>
      <c r="B145" s="241"/>
      <c r="C145" s="241"/>
      <c r="D145" s="241"/>
      <c r="E145" s="241"/>
      <c r="F145" s="241"/>
      <c r="G145" s="241"/>
    </row>
    <row r="146" spans="1:7" ht="12.75">
      <c r="A146" s="241"/>
      <c r="B146" s="241"/>
      <c r="C146" s="241"/>
      <c r="D146" s="241"/>
      <c r="E146" s="241"/>
      <c r="F146" s="241"/>
      <c r="G146" s="241"/>
    </row>
    <row r="147" spans="1:7" ht="12.75">
      <c r="A147" s="241"/>
      <c r="B147" s="241"/>
      <c r="C147" s="241"/>
      <c r="D147" s="241"/>
      <c r="E147" s="241"/>
      <c r="F147" s="241"/>
      <c r="G147" s="241"/>
    </row>
    <row r="148" spans="1:7" ht="12.75">
      <c r="A148" s="241"/>
      <c r="B148" s="241"/>
      <c r="C148" s="241"/>
      <c r="D148" s="241"/>
      <c r="E148" s="241"/>
      <c r="F148" s="241"/>
      <c r="G148" s="241"/>
    </row>
    <row r="149" spans="1:7" ht="12.75">
      <c r="A149" s="241"/>
      <c r="B149" s="241"/>
      <c r="C149" s="241"/>
      <c r="D149" s="241"/>
      <c r="E149" s="241"/>
      <c r="F149" s="241"/>
      <c r="G149" s="241"/>
    </row>
    <row r="150" spans="1:7" ht="12.75">
      <c r="A150" s="241"/>
      <c r="B150" s="241"/>
      <c r="C150" s="241"/>
      <c r="D150" s="241"/>
      <c r="E150" s="241"/>
      <c r="F150" s="241"/>
      <c r="G150" s="241"/>
    </row>
    <row r="151" spans="1:7" ht="12.75">
      <c r="A151" s="241"/>
      <c r="B151" s="241"/>
      <c r="C151" s="241"/>
      <c r="D151" s="241"/>
      <c r="E151" s="241"/>
      <c r="F151" s="241"/>
      <c r="G151" s="241"/>
    </row>
    <row r="152" spans="1:7" ht="12.75">
      <c r="A152" s="241"/>
      <c r="B152" s="241"/>
      <c r="C152" s="241"/>
      <c r="D152" s="241"/>
      <c r="E152" s="241"/>
      <c r="F152" s="241"/>
      <c r="G152" s="241"/>
    </row>
    <row r="153" spans="1:7" ht="12.75">
      <c r="A153" s="241"/>
      <c r="B153" s="241"/>
      <c r="C153" s="241"/>
      <c r="D153" s="241"/>
      <c r="E153" s="241"/>
      <c r="F153" s="241"/>
      <c r="G153" s="241"/>
    </row>
    <row r="154" spans="1:7" ht="12.75">
      <c r="A154" s="241"/>
      <c r="B154" s="241"/>
      <c r="C154" s="241"/>
      <c r="D154" s="241"/>
      <c r="E154" s="241"/>
      <c r="F154" s="241"/>
      <c r="G154" s="241"/>
    </row>
    <row r="155" spans="1:7" ht="12.75">
      <c r="A155" s="241"/>
      <c r="B155" s="241"/>
      <c r="C155" s="241"/>
      <c r="D155" s="241"/>
      <c r="E155" s="241"/>
      <c r="F155" s="241"/>
      <c r="G155" s="241"/>
    </row>
    <row r="156" spans="1:7" ht="12.75">
      <c r="A156" s="241"/>
      <c r="B156" s="241"/>
      <c r="C156" s="241"/>
      <c r="D156" s="241"/>
      <c r="E156" s="241"/>
      <c r="F156" s="241"/>
      <c r="G156" s="241"/>
    </row>
    <row r="157" spans="1:7" ht="12.75">
      <c r="A157" s="241"/>
      <c r="B157" s="241"/>
      <c r="C157" s="241"/>
      <c r="D157" s="241"/>
      <c r="E157" s="241"/>
      <c r="F157" s="241"/>
      <c r="G157" s="241"/>
    </row>
    <row r="158" spans="1:7" ht="12.75">
      <c r="A158" s="241"/>
      <c r="B158" s="241"/>
      <c r="C158" s="241"/>
      <c r="D158" s="241"/>
      <c r="E158" s="241"/>
      <c r="F158" s="241"/>
      <c r="G158" s="241"/>
    </row>
    <row r="159" spans="1:7" ht="12.75">
      <c r="A159" s="241"/>
      <c r="B159" s="241"/>
      <c r="C159" s="241"/>
      <c r="D159" s="241"/>
      <c r="E159" s="241"/>
      <c r="F159" s="241"/>
      <c r="G159" s="241"/>
    </row>
    <row r="160" spans="1:7" ht="12.75">
      <c r="A160" s="241"/>
      <c r="B160" s="241"/>
      <c r="C160" s="241"/>
      <c r="D160" s="241"/>
      <c r="E160" s="241"/>
      <c r="F160" s="241"/>
      <c r="G160" s="241"/>
    </row>
    <row r="161" spans="1:7" ht="12.75">
      <c r="A161" s="241"/>
      <c r="B161" s="241"/>
      <c r="C161" s="241"/>
      <c r="D161" s="241"/>
      <c r="E161" s="241"/>
      <c r="F161" s="241"/>
      <c r="G161" s="241"/>
    </row>
    <row r="162" spans="1:7" ht="12.75">
      <c r="A162" s="241"/>
      <c r="B162" s="241"/>
      <c r="C162" s="241"/>
      <c r="D162" s="241"/>
      <c r="E162" s="241"/>
      <c r="F162" s="241"/>
      <c r="G162" s="241"/>
    </row>
    <row r="163" spans="1:7" ht="12.75">
      <c r="A163" s="241"/>
      <c r="B163" s="241"/>
      <c r="C163" s="241"/>
      <c r="D163" s="241"/>
      <c r="E163" s="241"/>
      <c r="F163" s="241"/>
      <c r="G163" s="241"/>
    </row>
    <row r="164" spans="1:7" ht="12.75">
      <c r="A164" s="241"/>
      <c r="B164" s="241"/>
      <c r="C164" s="241"/>
      <c r="D164" s="241"/>
      <c r="E164" s="241"/>
      <c r="F164" s="241"/>
      <c r="G164" s="241"/>
    </row>
    <row r="165" spans="1:7" ht="12.75">
      <c r="A165" s="241"/>
      <c r="B165" s="241"/>
      <c r="C165" s="241"/>
      <c r="D165" s="241"/>
      <c r="E165" s="241"/>
      <c r="F165" s="241"/>
      <c r="G165" s="241"/>
    </row>
    <row r="166" spans="1:7" ht="12.75">
      <c r="A166" s="241"/>
      <c r="B166" s="241"/>
      <c r="C166" s="241"/>
      <c r="D166" s="241"/>
      <c r="E166" s="241"/>
      <c r="F166" s="241"/>
      <c r="G166" s="241"/>
    </row>
    <row r="167" spans="1:7" ht="12.75">
      <c r="A167" s="241"/>
      <c r="B167" s="241"/>
      <c r="C167" s="241"/>
      <c r="D167" s="241"/>
      <c r="E167" s="241"/>
      <c r="F167" s="241"/>
      <c r="G167" s="241"/>
    </row>
    <row r="168" spans="1:7" ht="12.75">
      <c r="A168" s="241"/>
      <c r="B168" s="241"/>
      <c r="C168" s="241"/>
      <c r="D168" s="241"/>
      <c r="E168" s="241"/>
      <c r="F168" s="241"/>
      <c r="G168" s="241"/>
    </row>
    <row r="169" spans="1:7" ht="12.75">
      <c r="A169" s="241"/>
      <c r="B169" s="241"/>
      <c r="C169" s="241"/>
      <c r="D169" s="241"/>
      <c r="E169" s="241"/>
      <c r="F169" s="241"/>
      <c r="G169" s="241"/>
    </row>
    <row r="170" spans="1:7" ht="12.75">
      <c r="A170" s="241"/>
      <c r="B170" s="241"/>
      <c r="C170" s="241"/>
      <c r="D170" s="241"/>
      <c r="E170" s="241"/>
      <c r="F170" s="241"/>
      <c r="G170" s="241"/>
    </row>
    <row r="171" spans="1:7" ht="12.75">
      <c r="A171" s="241"/>
      <c r="B171" s="241"/>
      <c r="C171" s="241"/>
      <c r="D171" s="241"/>
      <c r="E171" s="241"/>
      <c r="F171" s="241"/>
      <c r="G171" s="241"/>
    </row>
    <row r="172" spans="1:7" ht="12.75">
      <c r="A172" s="241"/>
      <c r="B172" s="241"/>
      <c r="C172" s="241"/>
      <c r="D172" s="241"/>
      <c r="E172" s="241"/>
      <c r="F172" s="241"/>
      <c r="G172" s="241"/>
    </row>
    <row r="173" spans="1:7" ht="12.75">
      <c r="A173" s="241"/>
      <c r="B173" s="241"/>
      <c r="C173" s="241"/>
      <c r="D173" s="241"/>
      <c r="E173" s="241"/>
      <c r="F173" s="241"/>
      <c r="G173" s="241"/>
    </row>
    <row r="174" spans="1:7" ht="12.75">
      <c r="A174" s="241"/>
      <c r="B174" s="241"/>
      <c r="C174" s="241"/>
      <c r="D174" s="241"/>
      <c r="E174" s="241"/>
      <c r="F174" s="241"/>
      <c r="G174" s="241"/>
    </row>
    <row r="175" spans="1:7" ht="12.75">
      <c r="A175" s="241"/>
      <c r="B175" s="241"/>
      <c r="C175" s="241"/>
      <c r="D175" s="241"/>
      <c r="E175" s="241"/>
      <c r="F175" s="241"/>
      <c r="G175" s="241"/>
    </row>
    <row r="176" spans="1:7" ht="12.75">
      <c r="A176" s="241"/>
      <c r="B176" s="423"/>
      <c r="C176" s="423"/>
      <c r="D176" s="241"/>
      <c r="E176" s="241"/>
      <c r="F176" s="241"/>
      <c r="G176" s="241"/>
    </row>
    <row r="177" spans="1:7" ht="12.75" hidden="1">
      <c r="A177" s="241"/>
      <c r="B177" s="241"/>
      <c r="C177" s="241"/>
      <c r="D177" s="241"/>
      <c r="E177" s="241"/>
      <c r="F177" s="241"/>
      <c r="G177" s="241"/>
    </row>
    <row r="178" spans="1:7" ht="12.75" hidden="1">
      <c r="A178" s="235"/>
      <c r="B178" s="235"/>
      <c r="C178" s="235"/>
      <c r="D178" s="235"/>
      <c r="E178" s="235"/>
      <c r="F178" s="235"/>
      <c r="G178" s="235"/>
    </row>
    <row r="179" spans="1:7" ht="12.75" hidden="1">
      <c r="A179" s="233"/>
      <c r="B179" s="233"/>
      <c r="C179" s="233"/>
      <c r="D179" s="233"/>
      <c r="E179" s="233"/>
      <c r="F179" s="233"/>
      <c r="G179" s="233"/>
    </row>
    <row r="180" spans="1:7" ht="12.75" hidden="1">
      <c r="A180" s="233"/>
      <c r="B180" s="233"/>
      <c r="C180" s="233"/>
      <c r="D180" s="233"/>
      <c r="E180" s="233"/>
      <c r="F180" s="233"/>
      <c r="G180" s="233"/>
    </row>
    <row r="181" spans="1:7" ht="12.75" hidden="1">
      <c r="A181" s="233"/>
      <c r="B181" s="233"/>
      <c r="C181" s="233"/>
      <c r="D181" s="233"/>
      <c r="E181" s="233"/>
      <c r="F181" s="233"/>
      <c r="G181" s="233"/>
    </row>
    <row r="182" spans="1:7" ht="12.75" hidden="1">
      <c r="A182" s="233"/>
      <c r="B182" s="233"/>
      <c r="C182" s="233"/>
      <c r="D182" s="233"/>
      <c r="E182" s="233"/>
      <c r="F182" s="233"/>
      <c r="G182" s="233"/>
    </row>
    <row r="183" spans="1:7" ht="12.75" hidden="1">
      <c r="A183" s="233"/>
      <c r="B183" s="233"/>
      <c r="C183" s="233"/>
      <c r="D183" s="233"/>
      <c r="E183" s="233"/>
      <c r="F183" s="233"/>
      <c r="G183" s="233"/>
    </row>
    <row r="184" spans="1:7" ht="12.75" hidden="1">
      <c r="A184" s="233"/>
      <c r="B184" s="233"/>
      <c r="C184" s="233"/>
      <c r="D184" s="233"/>
      <c r="E184" s="233"/>
      <c r="F184" s="233"/>
      <c r="G184" s="233"/>
    </row>
    <row r="185" spans="1:7" ht="12.75" hidden="1">
      <c r="A185" s="233"/>
      <c r="B185" s="233"/>
      <c r="C185" s="233"/>
      <c r="D185" s="233"/>
      <c r="E185" s="233"/>
      <c r="F185" s="233"/>
      <c r="G185" s="233"/>
    </row>
    <row r="186" spans="1:7" ht="12.75" hidden="1">
      <c r="A186" s="233"/>
      <c r="B186" s="233"/>
      <c r="C186" s="233"/>
      <c r="D186" s="233"/>
      <c r="E186" s="233"/>
      <c r="F186" s="233"/>
      <c r="G186" s="233"/>
    </row>
    <row r="187" spans="1:7" ht="12.75" hidden="1">
      <c r="A187" s="233"/>
      <c r="B187" s="233"/>
      <c r="C187" s="233"/>
      <c r="D187" s="233"/>
      <c r="E187" s="233"/>
      <c r="F187" s="233"/>
      <c r="G187" s="233"/>
    </row>
    <row r="188" spans="1:7" ht="12.75" hidden="1">
      <c r="A188" s="233"/>
      <c r="B188" s="233"/>
      <c r="C188" s="233"/>
      <c r="D188" s="233"/>
      <c r="E188" s="233"/>
      <c r="F188" s="233"/>
      <c r="G188" s="233"/>
    </row>
    <row r="189" spans="1:7" ht="12.75" hidden="1">
      <c r="A189" s="233"/>
      <c r="B189" s="233"/>
      <c r="C189" s="233"/>
      <c r="D189" s="233"/>
      <c r="E189" s="233"/>
      <c r="F189" s="233"/>
      <c r="G189" s="233"/>
    </row>
    <row r="190" spans="1:7" ht="12.75" hidden="1">
      <c r="A190" s="233"/>
      <c r="B190" s="233"/>
      <c r="C190" s="233"/>
      <c r="D190" s="233"/>
      <c r="E190" s="233"/>
      <c r="F190" s="233"/>
      <c r="G190" s="233"/>
    </row>
    <row r="191" spans="1:7" ht="12.75" hidden="1">
      <c r="A191" s="233"/>
      <c r="B191" s="233"/>
      <c r="C191" s="233"/>
      <c r="D191" s="233"/>
      <c r="E191" s="233"/>
      <c r="F191" s="233"/>
      <c r="G191" s="233"/>
    </row>
    <row r="192" spans="1:7" ht="12.75" hidden="1">
      <c r="A192" s="233"/>
      <c r="B192" s="233"/>
      <c r="C192" s="233"/>
      <c r="D192" s="233"/>
      <c r="E192" s="233"/>
      <c r="F192" s="233"/>
      <c r="G192" s="233"/>
    </row>
    <row r="193" spans="1:7" ht="12.75" hidden="1">
      <c r="A193" s="233"/>
      <c r="B193" s="233"/>
      <c r="C193" s="233"/>
      <c r="D193" s="233"/>
      <c r="E193" s="233"/>
      <c r="F193" s="233"/>
      <c r="G193" s="233"/>
    </row>
    <row r="194" spans="1:7" ht="12.75" hidden="1">
      <c r="A194" s="233"/>
      <c r="B194" s="233"/>
      <c r="C194" s="233"/>
      <c r="D194" s="233"/>
      <c r="E194" s="233"/>
      <c r="F194" s="233"/>
      <c r="G194" s="233"/>
    </row>
    <row r="195" spans="1:7" ht="12.75" hidden="1">
      <c r="A195" s="233"/>
      <c r="B195" s="233"/>
      <c r="C195" s="233"/>
      <c r="D195" s="233"/>
      <c r="E195" s="233"/>
      <c r="F195" s="233"/>
      <c r="G195" s="233"/>
    </row>
    <row r="196" spans="1:7" ht="12.75" hidden="1">
      <c r="A196" s="233"/>
      <c r="B196" s="233"/>
      <c r="C196" s="233"/>
      <c r="D196" s="233"/>
      <c r="E196" s="233"/>
      <c r="F196" s="233"/>
      <c r="G196" s="233"/>
    </row>
    <row r="197" spans="1:7" ht="12.75" hidden="1">
      <c r="A197" s="233"/>
      <c r="B197" s="233"/>
      <c r="C197" s="233"/>
      <c r="D197" s="233"/>
      <c r="E197" s="233"/>
      <c r="F197" s="233"/>
      <c r="G197" s="233"/>
    </row>
    <row r="198" spans="1:7" ht="12.75" hidden="1">
      <c r="A198" s="233"/>
      <c r="B198" s="233"/>
      <c r="C198" s="233"/>
      <c r="D198" s="233"/>
      <c r="E198" s="233"/>
      <c r="F198" s="233"/>
      <c r="G198" s="233"/>
    </row>
    <row r="199" spans="1:7" ht="12.75" hidden="1">
      <c r="A199" s="233"/>
      <c r="B199" s="233"/>
      <c r="C199" s="233"/>
      <c r="D199" s="233"/>
      <c r="E199" s="233"/>
      <c r="F199" s="233"/>
      <c r="G199" s="233"/>
    </row>
    <row r="200" spans="1:7" ht="12.75" hidden="1">
      <c r="A200" s="233"/>
      <c r="B200" s="233"/>
      <c r="C200" s="233"/>
      <c r="D200" s="233"/>
      <c r="E200" s="233"/>
      <c r="F200" s="233"/>
      <c r="G200" s="233"/>
    </row>
    <row r="201" spans="1:7" ht="12.75" hidden="1">
      <c r="A201" s="233"/>
      <c r="B201" s="233"/>
      <c r="C201" s="233"/>
      <c r="D201" s="233"/>
      <c r="E201" s="233"/>
      <c r="F201" s="233"/>
      <c r="G201" s="233"/>
    </row>
    <row r="202" spans="1:7" ht="12.75" hidden="1">
      <c r="A202" s="233"/>
      <c r="B202" s="233"/>
      <c r="C202" s="233"/>
      <c r="D202" s="233"/>
      <c r="E202" s="233"/>
      <c r="F202" s="233"/>
      <c r="G202" s="233"/>
    </row>
    <row r="203" spans="1:7" ht="12.75" hidden="1">
      <c r="A203" s="233"/>
      <c r="B203" s="233"/>
      <c r="C203" s="233"/>
      <c r="D203" s="233"/>
      <c r="E203" s="233"/>
      <c r="F203" s="233"/>
      <c r="G203" s="233"/>
    </row>
    <row r="204" spans="1:7" ht="12.75" hidden="1">
      <c r="A204" s="233"/>
      <c r="B204" s="233"/>
      <c r="C204" s="233"/>
      <c r="D204" s="233"/>
      <c r="E204" s="233"/>
      <c r="F204" s="233"/>
      <c r="G204" s="233"/>
    </row>
    <row r="205" spans="1:7" ht="12.75" hidden="1">
      <c r="A205" s="233"/>
      <c r="B205" s="233"/>
      <c r="C205" s="233"/>
      <c r="D205" s="233"/>
      <c r="E205" s="233"/>
      <c r="F205" s="233"/>
      <c r="G205" s="233"/>
    </row>
    <row r="206" spans="1:7" ht="12.75" hidden="1">
      <c r="A206" s="233"/>
      <c r="B206" s="233"/>
      <c r="C206" s="233"/>
      <c r="D206" s="233"/>
      <c r="E206" s="233"/>
      <c r="F206" s="233"/>
      <c r="G206" s="233"/>
    </row>
    <row r="207" spans="1:7" ht="12.75" hidden="1">
      <c r="A207" s="233"/>
      <c r="B207" s="233"/>
      <c r="C207" s="233"/>
      <c r="D207" s="233"/>
      <c r="E207" s="233"/>
      <c r="F207" s="233"/>
      <c r="G207" s="233"/>
    </row>
    <row r="208" spans="1:7" ht="12.75" hidden="1">
      <c r="A208" s="233"/>
      <c r="B208" s="233"/>
      <c r="C208" s="233"/>
      <c r="D208" s="233"/>
      <c r="E208" s="233"/>
      <c r="F208" s="233"/>
      <c r="G208" s="233"/>
    </row>
    <row r="209" spans="1:7" ht="12.75" hidden="1">
      <c r="A209" s="233"/>
      <c r="B209" s="233"/>
      <c r="C209" s="233"/>
      <c r="D209" s="233"/>
      <c r="E209" s="233"/>
      <c r="F209" s="233"/>
      <c r="G209" s="233"/>
    </row>
    <row r="210" spans="1:7" ht="12.75" hidden="1">
      <c r="A210" s="233"/>
      <c r="B210" s="233"/>
      <c r="C210" s="233"/>
      <c r="D210" s="233"/>
      <c r="E210" s="233"/>
      <c r="F210" s="233"/>
      <c r="G210" s="233"/>
    </row>
    <row r="211" spans="1:7" ht="12.75" hidden="1">
      <c r="A211" s="233"/>
      <c r="B211" s="233"/>
      <c r="C211" s="233"/>
      <c r="D211" s="233"/>
      <c r="E211" s="233"/>
      <c r="F211" s="233"/>
      <c r="G211" s="233"/>
    </row>
    <row r="212" spans="1:7" ht="12.75" hidden="1">
      <c r="A212" s="233"/>
      <c r="B212" s="233"/>
      <c r="C212" s="233"/>
      <c r="D212" s="233"/>
      <c r="E212" s="233"/>
      <c r="F212" s="233"/>
      <c r="G212" s="233"/>
    </row>
    <row r="213" spans="1:7" ht="12.75" hidden="1">
      <c r="A213" s="233"/>
      <c r="B213" s="233"/>
      <c r="C213" s="233"/>
      <c r="D213" s="233"/>
      <c r="E213" s="233"/>
      <c r="F213" s="233"/>
      <c r="G213" s="233"/>
    </row>
    <row r="214" spans="1:7" ht="12.75" hidden="1">
      <c r="A214" s="233"/>
      <c r="B214" s="233"/>
      <c r="C214" s="233"/>
      <c r="D214" s="233"/>
      <c r="E214" s="233"/>
      <c r="F214" s="233"/>
      <c r="G214" s="233"/>
    </row>
    <row r="215" spans="1:7" ht="12.75" hidden="1">
      <c r="A215" s="233"/>
      <c r="B215" s="233"/>
      <c r="C215" s="233"/>
      <c r="D215" s="233"/>
      <c r="E215" s="233"/>
      <c r="F215" s="233"/>
      <c r="G215" s="233"/>
    </row>
    <row r="216" spans="1:7" ht="12.75" hidden="1">
      <c r="A216" s="233"/>
      <c r="B216" s="233"/>
      <c r="C216" s="233"/>
      <c r="D216" s="233"/>
      <c r="E216" s="233"/>
      <c r="F216" s="233"/>
      <c r="G216" s="233"/>
    </row>
    <row r="217" spans="1:7" ht="12.75" hidden="1">
      <c r="A217" s="233"/>
      <c r="B217" s="233"/>
      <c r="C217" s="233"/>
      <c r="D217" s="233"/>
      <c r="E217" s="233"/>
      <c r="F217" s="233"/>
      <c r="G217" s="233"/>
    </row>
    <row r="218" spans="1:7" ht="12.75" hidden="1">
      <c r="A218" s="233"/>
      <c r="B218" s="233"/>
      <c r="C218" s="233"/>
      <c r="D218" s="233"/>
      <c r="E218" s="233"/>
      <c r="F218" s="233"/>
      <c r="G218" s="233"/>
    </row>
    <row r="219" spans="1:7" ht="12.75" hidden="1">
      <c r="A219" s="233"/>
      <c r="B219" s="233"/>
      <c r="C219" s="233"/>
      <c r="D219" s="233"/>
      <c r="E219" s="233"/>
      <c r="F219" s="233"/>
      <c r="G219" s="233"/>
    </row>
    <row r="220" spans="1:7" ht="12.75" hidden="1">
      <c r="A220" s="233"/>
      <c r="B220" s="233"/>
      <c r="C220" s="233"/>
      <c r="D220" s="233"/>
      <c r="E220" s="233"/>
      <c r="F220" s="233"/>
      <c r="G220" s="233"/>
    </row>
    <row r="221" spans="1:7" ht="12.75" hidden="1">
      <c r="A221" s="233"/>
      <c r="B221" s="233"/>
      <c r="C221" s="233"/>
      <c r="D221" s="233"/>
      <c r="E221" s="233"/>
      <c r="F221" s="233"/>
      <c r="G221" s="233"/>
    </row>
    <row r="222" spans="1:7" ht="12.75" hidden="1">
      <c r="A222" s="233"/>
      <c r="B222" s="233"/>
      <c r="C222" s="233"/>
      <c r="D222" s="233"/>
      <c r="E222" s="233"/>
      <c r="F222" s="233"/>
      <c r="G222" s="233"/>
    </row>
    <row r="223" spans="1:7" ht="12.75" hidden="1">
      <c r="A223" s="233"/>
      <c r="B223" s="233"/>
      <c r="C223" s="233"/>
      <c r="D223" s="233"/>
      <c r="E223" s="233"/>
      <c r="F223" s="233"/>
      <c r="G223" s="233"/>
    </row>
    <row r="224" spans="1:7" ht="12.75" hidden="1">
      <c r="A224" s="233"/>
      <c r="B224" s="233"/>
      <c r="C224" s="233"/>
      <c r="D224" s="233"/>
      <c r="E224" s="233"/>
      <c r="F224" s="233"/>
      <c r="G224" s="233"/>
    </row>
    <row r="225" spans="1:7" ht="12.75" hidden="1">
      <c r="A225" s="233"/>
      <c r="B225" s="233"/>
      <c r="C225" s="233"/>
      <c r="D225" s="233"/>
      <c r="E225" s="233"/>
      <c r="F225" s="233"/>
      <c r="G225" s="233"/>
    </row>
    <row r="226" spans="1:7" ht="12.75" hidden="1">
      <c r="A226" s="233"/>
      <c r="B226" s="233"/>
      <c r="C226" s="233"/>
      <c r="D226" s="233"/>
      <c r="E226" s="233"/>
      <c r="F226" s="233"/>
      <c r="G226" s="233"/>
    </row>
    <row r="227" spans="1:7" ht="12.75" hidden="1">
      <c r="A227" s="233"/>
      <c r="B227" s="233"/>
      <c r="C227" s="233"/>
      <c r="D227" s="233"/>
      <c r="E227" s="233"/>
      <c r="F227" s="233"/>
      <c r="G227" s="233"/>
    </row>
    <row r="228" spans="1:7" ht="12.75" hidden="1">
      <c r="A228" s="233"/>
      <c r="B228" s="233"/>
      <c r="C228" s="233"/>
      <c r="D228" s="233"/>
      <c r="E228" s="233"/>
      <c r="F228" s="233"/>
      <c r="G228" s="233"/>
    </row>
    <row r="229" spans="1:7" ht="12.75" hidden="1">
      <c r="A229" s="233"/>
      <c r="B229" s="233"/>
      <c r="C229" s="233"/>
      <c r="D229" s="233"/>
      <c r="E229" s="233"/>
      <c r="F229" s="233"/>
      <c r="G229" s="233"/>
    </row>
    <row r="230" spans="1:7" ht="12.75" hidden="1">
      <c r="A230" s="233"/>
      <c r="B230" s="233"/>
      <c r="C230" s="233"/>
      <c r="D230" s="233"/>
      <c r="E230" s="233"/>
      <c r="F230" s="233"/>
      <c r="G230" s="233"/>
    </row>
    <row r="231" spans="1:7" ht="12.75" hidden="1">
      <c r="A231" s="233"/>
      <c r="B231" s="233"/>
      <c r="C231" s="233"/>
      <c r="D231" s="233"/>
      <c r="E231" s="233"/>
      <c r="F231" s="233"/>
      <c r="G231" s="233"/>
    </row>
    <row r="232" spans="1:7" ht="12.75" hidden="1">
      <c r="A232" s="233"/>
      <c r="B232" s="233"/>
      <c r="C232" s="233"/>
      <c r="D232" s="233"/>
      <c r="E232" s="233"/>
      <c r="F232" s="233"/>
      <c r="G232" s="233"/>
    </row>
    <row r="233" spans="1:7" ht="12.75" hidden="1">
      <c r="A233" s="233"/>
      <c r="B233" s="233"/>
      <c r="C233" s="233"/>
      <c r="D233" s="233"/>
      <c r="E233" s="233"/>
      <c r="F233" s="233"/>
      <c r="G233" s="233"/>
    </row>
    <row r="234" spans="1:7" ht="12.75" hidden="1">
      <c r="A234" s="233"/>
      <c r="B234" s="233"/>
      <c r="C234" s="233"/>
      <c r="D234" s="233"/>
      <c r="E234" s="233"/>
      <c r="F234" s="233"/>
      <c r="G234" s="233"/>
    </row>
    <row r="235" spans="1:7" ht="12.75" hidden="1">
      <c r="A235" s="233"/>
      <c r="B235" s="233"/>
      <c r="C235" s="233"/>
      <c r="D235" s="233"/>
      <c r="E235" s="233"/>
      <c r="F235" s="233"/>
      <c r="G235" s="233"/>
    </row>
    <row r="236" spans="1:7" ht="12.75" hidden="1">
      <c r="A236" s="233"/>
      <c r="B236" s="233"/>
      <c r="C236" s="233"/>
      <c r="D236" s="233"/>
      <c r="E236" s="233"/>
      <c r="F236" s="233"/>
      <c r="G236" s="233"/>
    </row>
    <row r="237" spans="1:7" ht="12.75" hidden="1">
      <c r="A237" s="233"/>
      <c r="B237" s="233"/>
      <c r="C237" s="233"/>
      <c r="D237" s="233"/>
      <c r="E237" s="233"/>
      <c r="F237" s="233"/>
      <c r="G237" s="233"/>
    </row>
    <row r="238" spans="1:7" ht="12.75" hidden="1">
      <c r="A238" s="233"/>
      <c r="B238" s="233"/>
      <c r="C238" s="233"/>
      <c r="D238" s="233"/>
      <c r="E238" s="233"/>
      <c r="F238" s="233"/>
      <c r="G238" s="233"/>
    </row>
    <row r="239" spans="1:7" ht="12.75" hidden="1">
      <c r="A239" s="233"/>
      <c r="B239" s="233"/>
      <c r="C239" s="233"/>
      <c r="D239" s="233"/>
      <c r="E239" s="233"/>
      <c r="F239" s="233"/>
      <c r="G239" s="233"/>
    </row>
    <row r="240" spans="1:7" ht="12.75" hidden="1">
      <c r="A240" s="233"/>
      <c r="B240" s="233"/>
      <c r="C240" s="233"/>
      <c r="D240" s="233"/>
      <c r="E240" s="233"/>
      <c r="F240" s="233"/>
      <c r="G240" s="233"/>
    </row>
    <row r="241" spans="1:7" ht="12.75" hidden="1">
      <c r="A241" s="233"/>
      <c r="B241" s="233"/>
      <c r="C241" s="233"/>
      <c r="D241" s="233"/>
      <c r="E241" s="233"/>
      <c r="F241" s="233"/>
      <c r="G241" s="233"/>
    </row>
    <row r="242" spans="1:7" ht="12.75" hidden="1">
      <c r="A242" s="233"/>
      <c r="B242" s="233"/>
      <c r="C242" s="233"/>
      <c r="D242" s="233"/>
      <c r="E242" s="233"/>
      <c r="F242" s="233"/>
      <c r="G242" s="233"/>
    </row>
    <row r="243" spans="1:7" ht="12.75" hidden="1">
      <c r="A243" s="233"/>
      <c r="B243" s="233"/>
      <c r="C243" s="233"/>
      <c r="D243" s="233"/>
      <c r="E243" s="233"/>
      <c r="F243" s="233"/>
      <c r="G243" s="233"/>
    </row>
    <row r="244" spans="1:7" ht="12.75" hidden="1">
      <c r="A244" s="233"/>
      <c r="B244" s="233"/>
      <c r="C244" s="233"/>
      <c r="D244" s="233"/>
      <c r="E244" s="233"/>
      <c r="F244" s="233"/>
      <c r="G244" s="233"/>
    </row>
    <row r="245" spans="1:7" ht="12.75" hidden="1">
      <c r="A245" s="233"/>
      <c r="B245" s="233"/>
      <c r="C245" s="233"/>
      <c r="D245" s="233"/>
      <c r="E245" s="233"/>
      <c r="F245" s="233"/>
      <c r="G245" s="233"/>
    </row>
    <row r="246" spans="1:7" ht="12.75" hidden="1">
      <c r="A246" s="233"/>
      <c r="B246" s="233"/>
      <c r="C246" s="233"/>
      <c r="D246" s="233"/>
      <c r="E246" s="233"/>
      <c r="F246" s="233"/>
      <c r="G246" s="233"/>
    </row>
    <row r="247" spans="1:7" ht="12.75" hidden="1">
      <c r="A247" s="233"/>
      <c r="B247" s="233"/>
      <c r="C247" s="233"/>
      <c r="D247" s="233"/>
      <c r="E247" s="233"/>
      <c r="F247" s="233"/>
      <c r="G247" s="233"/>
    </row>
    <row r="248" spans="1:7" ht="12.75" hidden="1">
      <c r="A248" s="233"/>
      <c r="B248" s="233"/>
      <c r="C248" s="233"/>
      <c r="D248" s="233"/>
      <c r="E248" s="233"/>
      <c r="F248" s="233"/>
      <c r="G248" s="233"/>
    </row>
    <row r="249" spans="1:7" ht="12.75" hidden="1">
      <c r="A249" s="233"/>
      <c r="B249" s="233"/>
      <c r="C249" s="233"/>
      <c r="D249" s="233"/>
      <c r="E249" s="233"/>
      <c r="F249" s="233"/>
      <c r="G249" s="233"/>
    </row>
    <row r="250" spans="1:7" ht="12.75" hidden="1">
      <c r="A250" s="233"/>
      <c r="B250" s="233"/>
      <c r="C250" s="233"/>
      <c r="D250" s="233"/>
      <c r="E250" s="233"/>
      <c r="F250" s="233"/>
      <c r="G250" s="233"/>
    </row>
    <row r="251" spans="1:7" ht="12.75" hidden="1">
      <c r="A251" s="233"/>
      <c r="B251" s="233"/>
      <c r="C251" s="233"/>
      <c r="D251" s="233"/>
      <c r="E251" s="233"/>
      <c r="F251" s="233"/>
      <c r="G251" s="233"/>
    </row>
    <row r="252" spans="1:7" ht="12.75" hidden="1">
      <c r="A252" s="233"/>
      <c r="B252" s="233"/>
      <c r="C252" s="233"/>
      <c r="D252" s="233"/>
      <c r="E252" s="233"/>
      <c r="F252" s="233"/>
      <c r="G252" s="233"/>
    </row>
    <row r="253" spans="1:7" ht="12.75" hidden="1">
      <c r="A253" s="233"/>
      <c r="B253" s="233"/>
      <c r="C253" s="233"/>
      <c r="D253" s="233"/>
      <c r="E253" s="233"/>
      <c r="F253" s="233"/>
      <c r="G253" s="233"/>
    </row>
    <row r="254" spans="1:7" ht="12.75" hidden="1">
      <c r="A254" s="233"/>
      <c r="B254" s="233"/>
      <c r="C254" s="233"/>
      <c r="D254" s="233"/>
      <c r="E254" s="233"/>
      <c r="F254" s="233"/>
      <c r="G254" s="233"/>
    </row>
    <row r="255" spans="1:7" ht="12.75" hidden="1">
      <c r="A255" s="233"/>
      <c r="B255" s="233"/>
      <c r="C255" s="233"/>
      <c r="D255" s="233"/>
      <c r="E255" s="233"/>
      <c r="F255" s="233"/>
      <c r="G255" s="233"/>
    </row>
    <row r="256" spans="1:7" ht="12.75" hidden="1">
      <c r="A256" s="233"/>
      <c r="B256" s="233"/>
      <c r="C256" s="233"/>
      <c r="D256" s="233"/>
      <c r="E256" s="233"/>
      <c r="F256" s="233"/>
      <c r="G256" s="233"/>
    </row>
    <row r="257" spans="1:7" ht="12.75" hidden="1">
      <c r="A257" s="233"/>
      <c r="B257" s="233"/>
      <c r="C257" s="233"/>
      <c r="D257" s="233"/>
      <c r="E257" s="233"/>
      <c r="F257" s="233"/>
      <c r="G257" s="233"/>
    </row>
    <row r="258" spans="1:7" ht="12.75" hidden="1">
      <c r="A258" s="233"/>
      <c r="B258" s="233"/>
      <c r="C258" s="233"/>
      <c r="D258" s="233"/>
      <c r="E258" s="233"/>
      <c r="F258" s="233"/>
      <c r="G258" s="233"/>
    </row>
    <row r="259" spans="1:7" ht="12.75" hidden="1">
      <c r="A259" s="233"/>
      <c r="B259" s="233"/>
      <c r="C259" s="233"/>
      <c r="D259" s="233"/>
      <c r="E259" s="233"/>
      <c r="F259" s="233"/>
      <c r="G259" s="233"/>
    </row>
    <row r="260" spans="1:7" ht="12.75" hidden="1">
      <c r="A260" s="233"/>
      <c r="B260" s="233"/>
      <c r="C260" s="233"/>
      <c r="D260" s="233"/>
      <c r="E260" s="233"/>
      <c r="F260" s="233"/>
      <c r="G260" s="233"/>
    </row>
    <row r="261" spans="1:7" ht="12.75" hidden="1">
      <c r="A261" s="233"/>
      <c r="B261" s="233"/>
      <c r="C261" s="233"/>
      <c r="D261" s="233"/>
      <c r="E261" s="233"/>
      <c r="F261" s="233"/>
      <c r="G261" s="233"/>
    </row>
    <row r="262" spans="1:7" ht="12.75" hidden="1">
      <c r="A262" s="233"/>
      <c r="B262" s="233"/>
      <c r="C262" s="233"/>
      <c r="D262" s="233"/>
      <c r="E262" s="233"/>
      <c r="F262" s="233"/>
      <c r="G262" s="233"/>
    </row>
    <row r="263" spans="1:7" ht="12.75" hidden="1">
      <c r="A263" s="233"/>
      <c r="B263" s="233"/>
      <c r="C263" s="233"/>
      <c r="D263" s="233"/>
      <c r="E263" s="233"/>
      <c r="F263" s="233"/>
      <c r="G263" s="233"/>
    </row>
    <row r="264" spans="1:7" ht="12.75" hidden="1">
      <c r="A264" s="233"/>
      <c r="B264" s="233"/>
      <c r="C264" s="233"/>
      <c r="D264" s="233"/>
      <c r="E264" s="233"/>
      <c r="F264" s="233"/>
      <c r="G264" s="233"/>
    </row>
    <row r="265" spans="1:7" ht="12.75" hidden="1">
      <c r="A265" s="233"/>
      <c r="B265" s="233"/>
      <c r="C265" s="233"/>
      <c r="D265" s="233"/>
      <c r="E265" s="233"/>
      <c r="F265" s="233"/>
      <c r="G265" s="233"/>
    </row>
    <row r="266" spans="1:7" ht="12.75" hidden="1">
      <c r="A266" s="233"/>
      <c r="B266" s="233"/>
      <c r="C266" s="233"/>
      <c r="D266" s="233"/>
      <c r="E266" s="233"/>
      <c r="F266" s="233"/>
      <c r="G266" s="233"/>
    </row>
    <row r="267" spans="1:7" ht="12.75" hidden="1">
      <c r="A267" s="233"/>
      <c r="B267" s="233"/>
      <c r="C267" s="233"/>
      <c r="D267" s="233"/>
      <c r="E267" s="233"/>
      <c r="F267" s="233"/>
      <c r="G267" s="233"/>
    </row>
    <row r="268" spans="1:7" ht="12.75" hidden="1">
      <c r="A268" s="233"/>
      <c r="B268" s="233"/>
      <c r="C268" s="233"/>
      <c r="D268" s="233"/>
      <c r="E268" s="233"/>
      <c r="F268" s="233"/>
      <c r="G268" s="233"/>
    </row>
    <row r="269" spans="1:7" ht="12.75" hidden="1">
      <c r="A269" s="233"/>
      <c r="B269" s="233"/>
      <c r="C269" s="233"/>
      <c r="D269" s="233"/>
      <c r="E269" s="233"/>
      <c r="F269" s="233"/>
      <c r="G269" s="233"/>
    </row>
    <row r="270" spans="1:7" ht="12.75" hidden="1">
      <c r="A270" s="233"/>
      <c r="B270" s="233"/>
      <c r="C270" s="233"/>
      <c r="D270" s="233"/>
      <c r="E270" s="233"/>
      <c r="F270" s="233"/>
      <c r="G270" s="233"/>
    </row>
    <row r="271" spans="1:7" ht="12.75" hidden="1">
      <c r="A271" s="233"/>
      <c r="B271" s="233"/>
      <c r="C271" s="233"/>
      <c r="D271" s="233"/>
      <c r="E271" s="233"/>
      <c r="F271" s="233"/>
      <c r="G271" s="233"/>
    </row>
    <row r="272" spans="1:7" ht="12.75" hidden="1">
      <c r="A272" s="233"/>
      <c r="B272" s="233"/>
      <c r="C272" s="233"/>
      <c r="D272" s="233"/>
      <c r="E272" s="233"/>
      <c r="F272" s="233"/>
      <c r="G272" s="233"/>
    </row>
    <row r="273" spans="1:7" ht="12.75" hidden="1">
      <c r="A273" s="233"/>
      <c r="B273" s="233"/>
      <c r="C273" s="233"/>
      <c r="D273" s="233"/>
      <c r="E273" s="233"/>
      <c r="F273" s="233"/>
      <c r="G273" s="233"/>
    </row>
    <row r="274" spans="1:7" ht="12.75" hidden="1">
      <c r="A274" s="233"/>
      <c r="B274" s="233"/>
      <c r="C274" s="233"/>
      <c r="D274" s="233"/>
      <c r="E274" s="233"/>
      <c r="F274" s="233"/>
      <c r="G274" s="233"/>
    </row>
    <row r="275" spans="1:7" ht="12.75" hidden="1">
      <c r="A275" s="233"/>
      <c r="B275" s="233"/>
      <c r="C275" s="233"/>
      <c r="D275" s="233"/>
      <c r="E275" s="233"/>
      <c r="F275" s="233"/>
      <c r="G275" s="233"/>
    </row>
    <row r="276" spans="1:7" ht="12.75" hidden="1">
      <c r="A276" s="233"/>
      <c r="B276" s="233"/>
      <c r="C276" s="233"/>
      <c r="D276" s="233"/>
      <c r="E276" s="233"/>
      <c r="F276" s="233"/>
      <c r="G276" s="233"/>
    </row>
    <row r="277" spans="1:7" ht="12.75" hidden="1">
      <c r="A277" s="233"/>
      <c r="B277" s="233"/>
      <c r="C277" s="233"/>
      <c r="D277" s="233"/>
      <c r="E277" s="233"/>
      <c r="F277" s="233"/>
      <c r="G277" s="233"/>
    </row>
    <row r="278" spans="1:7" ht="12.75" hidden="1">
      <c r="A278" s="233"/>
      <c r="B278" s="233"/>
      <c r="C278" s="233"/>
      <c r="D278" s="233"/>
      <c r="E278" s="233"/>
      <c r="F278" s="233"/>
      <c r="G278" s="233"/>
    </row>
    <row r="279" spans="1:7" ht="12.75" hidden="1">
      <c r="A279" s="233"/>
      <c r="B279" s="233"/>
      <c r="C279" s="233"/>
      <c r="D279" s="233"/>
      <c r="E279" s="233"/>
      <c r="F279" s="233"/>
      <c r="G279" s="233"/>
    </row>
    <row r="280" spans="1:7" ht="12.75" hidden="1">
      <c r="A280" s="233"/>
      <c r="B280" s="233"/>
      <c r="C280" s="233"/>
      <c r="D280" s="233"/>
      <c r="E280" s="233"/>
      <c r="F280" s="233"/>
      <c r="G280" s="233"/>
    </row>
    <row r="281" spans="1:7" ht="12.75" hidden="1">
      <c r="A281" s="233"/>
      <c r="B281" s="233"/>
      <c r="C281" s="233"/>
      <c r="D281" s="233"/>
      <c r="E281" s="233"/>
      <c r="F281" s="233"/>
      <c r="G281" s="233"/>
    </row>
    <row r="282" spans="1:7" ht="12.75" hidden="1">
      <c r="A282" s="233"/>
      <c r="B282" s="233"/>
      <c r="C282" s="233"/>
      <c r="D282" s="233"/>
      <c r="E282" s="233"/>
      <c r="F282" s="233"/>
      <c r="G282" s="233"/>
    </row>
    <row r="283" spans="1:7" ht="12.75" hidden="1">
      <c r="A283" s="233"/>
      <c r="B283" s="233"/>
      <c r="C283" s="233"/>
      <c r="D283" s="233"/>
      <c r="E283" s="233"/>
      <c r="F283" s="233"/>
      <c r="G283" s="233"/>
    </row>
    <row r="284" spans="1:7" ht="12.75" hidden="1">
      <c r="A284" s="233"/>
      <c r="B284" s="233"/>
      <c r="C284" s="233"/>
      <c r="D284" s="233"/>
      <c r="E284" s="233"/>
      <c r="F284" s="233"/>
      <c r="G284" s="233"/>
    </row>
    <row r="285" spans="1:7" ht="12.75" hidden="1">
      <c r="A285" s="233"/>
      <c r="B285" s="233"/>
      <c r="C285" s="233"/>
      <c r="D285" s="233"/>
      <c r="E285" s="233"/>
      <c r="F285" s="233"/>
      <c r="G285" s="233"/>
    </row>
    <row r="286" spans="1:7" ht="12.75" hidden="1">
      <c r="A286" s="233"/>
      <c r="B286" s="233"/>
      <c r="C286" s="233"/>
      <c r="D286" s="233"/>
      <c r="E286" s="233"/>
      <c r="F286" s="233"/>
      <c r="G286" s="233"/>
    </row>
    <row r="287" spans="1:7" ht="12.75" hidden="1">
      <c r="A287" s="233"/>
      <c r="B287" s="233"/>
      <c r="C287" s="233"/>
      <c r="D287" s="233"/>
      <c r="E287" s="233"/>
      <c r="F287" s="233"/>
      <c r="G287" s="233"/>
    </row>
    <row r="288" spans="1:7" ht="12.75" hidden="1">
      <c r="A288" s="233"/>
      <c r="B288" s="233"/>
      <c r="C288" s="233"/>
      <c r="D288" s="233"/>
      <c r="E288" s="233"/>
      <c r="F288" s="233"/>
      <c r="G288" s="233"/>
    </row>
    <row r="289" spans="1:7" ht="12.75" hidden="1">
      <c r="A289" s="233"/>
      <c r="B289" s="233"/>
      <c r="C289" s="233"/>
      <c r="D289" s="233"/>
      <c r="E289" s="233"/>
      <c r="F289" s="233"/>
      <c r="G289" s="233"/>
    </row>
    <row r="290" spans="1:7" ht="12.75" hidden="1">
      <c r="A290" s="233"/>
      <c r="B290" s="233"/>
      <c r="C290" s="233"/>
      <c r="D290" s="233"/>
      <c r="E290" s="233"/>
      <c r="F290" s="233"/>
      <c r="G290" s="233"/>
    </row>
    <row r="291" spans="1:7" ht="12.75" hidden="1">
      <c r="A291" s="233"/>
      <c r="B291" s="233"/>
      <c r="C291" s="233"/>
      <c r="D291" s="233"/>
      <c r="E291" s="233"/>
      <c r="F291" s="233"/>
      <c r="G291" s="233"/>
    </row>
    <row r="292" spans="1:7" ht="12.75" hidden="1">
      <c r="A292" s="233"/>
      <c r="B292" s="233"/>
      <c r="C292" s="233"/>
      <c r="D292" s="233"/>
      <c r="E292" s="233"/>
      <c r="F292" s="233"/>
      <c r="G292" s="233"/>
    </row>
    <row r="293" spans="1:7" ht="12.75" hidden="1">
      <c r="A293" s="233"/>
      <c r="B293" s="233"/>
      <c r="C293" s="233"/>
      <c r="D293" s="233"/>
      <c r="E293" s="233"/>
      <c r="F293" s="233"/>
      <c r="G293" s="233"/>
    </row>
    <row r="294" spans="1:7" ht="12.75" hidden="1">
      <c r="A294" s="233"/>
      <c r="B294" s="233"/>
      <c r="C294" s="233"/>
      <c r="D294" s="233"/>
      <c r="E294" s="233"/>
      <c r="F294" s="233"/>
      <c r="G294" s="233"/>
    </row>
    <row r="295" spans="1:7" ht="12.75" hidden="1">
      <c r="A295" s="233"/>
      <c r="B295" s="233"/>
      <c r="C295" s="233"/>
      <c r="D295" s="233"/>
      <c r="E295" s="233"/>
      <c r="F295" s="233"/>
      <c r="G295" s="233"/>
    </row>
    <row r="296" spans="1:7" ht="12.75" hidden="1">
      <c r="A296" s="233"/>
      <c r="B296" s="233"/>
      <c r="C296" s="233"/>
      <c r="D296" s="233"/>
      <c r="E296" s="233"/>
      <c r="F296" s="233"/>
      <c r="G296" s="233"/>
    </row>
    <row r="297" spans="1:7" ht="12.75" hidden="1">
      <c r="A297" s="233"/>
      <c r="B297" s="233"/>
      <c r="C297" s="233"/>
      <c r="D297" s="233"/>
      <c r="E297" s="233"/>
      <c r="F297" s="233"/>
      <c r="G297" s="233"/>
    </row>
    <row r="298" spans="1:7" ht="12.75" hidden="1">
      <c r="A298" s="233"/>
      <c r="B298" s="233"/>
      <c r="C298" s="233"/>
      <c r="D298" s="233"/>
      <c r="E298" s="233"/>
      <c r="F298" s="233"/>
      <c r="G298" s="233"/>
    </row>
    <row r="299" spans="1:7" ht="12.75" hidden="1">
      <c r="A299" s="233"/>
      <c r="B299" s="233"/>
      <c r="C299" s="233"/>
      <c r="D299" s="233"/>
      <c r="E299" s="233"/>
      <c r="F299" s="233"/>
      <c r="G299" s="233"/>
    </row>
    <row r="300" spans="1:7" ht="12.75" hidden="1">
      <c r="A300" s="233"/>
      <c r="B300" s="233"/>
      <c r="C300" s="233"/>
      <c r="D300" s="233"/>
      <c r="E300" s="233"/>
      <c r="F300" s="233"/>
      <c r="G300" s="233"/>
    </row>
    <row r="301" spans="1:7" ht="12.75" hidden="1">
      <c r="A301" s="233"/>
      <c r="B301" s="233"/>
      <c r="C301" s="233"/>
      <c r="D301" s="233"/>
      <c r="E301" s="233"/>
      <c r="F301" s="233"/>
      <c r="G301" s="233"/>
    </row>
    <row r="302" spans="1:7" ht="12.75" hidden="1">
      <c r="A302" s="233"/>
      <c r="B302" s="233"/>
      <c r="C302" s="233"/>
      <c r="D302" s="233"/>
      <c r="E302" s="233"/>
      <c r="F302" s="233"/>
      <c r="G302" s="233"/>
    </row>
    <row r="303" spans="1:7" ht="12.75" hidden="1">
      <c r="A303" s="233"/>
      <c r="B303" s="233"/>
      <c r="C303" s="233"/>
      <c r="D303" s="233"/>
      <c r="E303" s="233"/>
      <c r="F303" s="233"/>
      <c r="G303" s="233"/>
    </row>
    <row r="304" spans="1:7" ht="12.75" hidden="1">
      <c r="A304" s="233"/>
      <c r="B304" s="233"/>
      <c r="C304" s="233"/>
      <c r="D304" s="233"/>
      <c r="E304" s="233"/>
      <c r="F304" s="233"/>
      <c r="G304" s="233"/>
    </row>
    <row r="305" spans="1:7" ht="12.75" hidden="1">
      <c r="A305" s="233"/>
      <c r="B305" s="233"/>
      <c r="C305" s="233"/>
      <c r="D305" s="233"/>
      <c r="E305" s="233"/>
      <c r="F305" s="233"/>
      <c r="G305" s="233"/>
    </row>
    <row r="306" spans="1:7" ht="12.75" hidden="1">
      <c r="A306" s="233"/>
      <c r="B306" s="233"/>
      <c r="C306" s="233"/>
      <c r="D306" s="233"/>
      <c r="E306" s="233"/>
      <c r="F306" s="233"/>
      <c r="G306" s="233"/>
    </row>
    <row r="307" spans="1:7" ht="12.75" hidden="1">
      <c r="A307" s="233"/>
      <c r="B307" s="233"/>
      <c r="C307" s="233"/>
      <c r="D307" s="233"/>
      <c r="E307" s="233"/>
      <c r="F307" s="233"/>
      <c r="G307" s="233"/>
    </row>
    <row r="308" spans="1:7" ht="12.75" hidden="1">
      <c r="A308" s="233"/>
      <c r="B308" s="233"/>
      <c r="C308" s="233"/>
      <c r="D308" s="233"/>
      <c r="E308" s="233"/>
      <c r="F308" s="233"/>
      <c r="G308" s="233"/>
    </row>
    <row r="309" spans="1:7" ht="12.75" hidden="1">
      <c r="A309" s="233"/>
      <c r="B309" s="233"/>
      <c r="C309" s="233"/>
      <c r="D309" s="233"/>
      <c r="E309" s="233"/>
      <c r="F309" s="233"/>
      <c r="G309" s="233"/>
    </row>
    <row r="310" spans="1:7" ht="12.75" hidden="1">
      <c r="A310" s="233"/>
      <c r="B310" s="233"/>
      <c r="C310" s="233"/>
      <c r="D310" s="233"/>
      <c r="E310" s="233"/>
      <c r="F310" s="233"/>
      <c r="G310" s="233"/>
    </row>
    <row r="311" spans="1:7" ht="12.75" hidden="1">
      <c r="A311" s="233"/>
      <c r="B311" s="233"/>
      <c r="C311" s="233"/>
      <c r="D311" s="233"/>
      <c r="E311" s="233"/>
      <c r="F311" s="233"/>
      <c r="G311" s="233"/>
    </row>
    <row r="312" spans="1:7" ht="12.75" hidden="1">
      <c r="A312" s="233"/>
      <c r="B312" s="233"/>
      <c r="C312" s="233"/>
      <c r="D312" s="233"/>
      <c r="E312" s="233"/>
      <c r="F312" s="233"/>
      <c r="G312" s="233"/>
    </row>
    <row r="313" spans="1:7" ht="12.75" hidden="1">
      <c r="A313" s="233"/>
      <c r="B313" s="233"/>
      <c r="C313" s="233"/>
      <c r="D313" s="233"/>
      <c r="E313" s="233"/>
      <c r="F313" s="233"/>
      <c r="G313" s="233"/>
    </row>
    <row r="314" spans="1:7" ht="12.75" hidden="1">
      <c r="A314" s="233"/>
      <c r="B314" s="233"/>
      <c r="C314" s="233"/>
      <c r="D314" s="233"/>
      <c r="E314" s="233"/>
      <c r="F314" s="233"/>
      <c r="G314" s="233"/>
    </row>
    <row r="315" spans="1:7" ht="12.75" hidden="1">
      <c r="A315" s="233"/>
      <c r="B315" s="233"/>
      <c r="C315" s="233"/>
      <c r="D315" s="233"/>
      <c r="E315" s="233"/>
      <c r="F315" s="233"/>
      <c r="G315" s="233"/>
    </row>
    <row r="316" spans="1:7" ht="12.75" hidden="1">
      <c r="A316" s="233"/>
      <c r="B316" s="233"/>
      <c r="C316" s="233"/>
      <c r="D316" s="233"/>
      <c r="E316" s="233"/>
      <c r="F316" s="233"/>
      <c r="G316" s="233"/>
    </row>
    <row r="317" spans="1:7" ht="12.75" hidden="1">
      <c r="A317" s="233"/>
      <c r="B317" s="233"/>
      <c r="C317" s="233"/>
      <c r="D317" s="233"/>
      <c r="E317" s="233"/>
      <c r="F317" s="233"/>
      <c r="G317" s="233"/>
    </row>
    <row r="318" spans="1:7" ht="12.75" hidden="1">
      <c r="A318" s="233"/>
      <c r="B318" s="233"/>
      <c r="C318" s="233"/>
      <c r="D318" s="233"/>
      <c r="E318" s="233"/>
      <c r="F318" s="233"/>
      <c r="G318" s="233"/>
    </row>
    <row r="319" spans="1:7" ht="12.75" hidden="1">
      <c r="A319" s="233"/>
      <c r="B319" s="233"/>
      <c r="C319" s="233"/>
      <c r="D319" s="233"/>
      <c r="E319" s="233"/>
      <c r="F319" s="233"/>
      <c r="G319" s="233"/>
    </row>
    <row r="320" spans="1:7" ht="12.75" hidden="1">
      <c r="A320" s="233"/>
      <c r="B320" s="233"/>
      <c r="C320" s="233"/>
      <c r="D320" s="233"/>
      <c r="E320" s="233"/>
      <c r="F320" s="233"/>
      <c r="G320" s="233"/>
    </row>
    <row r="321" spans="1:7" ht="12.75" hidden="1">
      <c r="A321" s="233"/>
      <c r="B321" s="233"/>
      <c r="C321" s="233"/>
      <c r="D321" s="233"/>
      <c r="E321" s="233"/>
      <c r="F321" s="233"/>
      <c r="G321" s="233"/>
    </row>
    <row r="322" spans="1:7" ht="12.75" hidden="1">
      <c r="A322" s="233"/>
      <c r="B322" s="233"/>
      <c r="C322" s="233"/>
      <c r="D322" s="233"/>
      <c r="E322" s="233"/>
      <c r="F322" s="233"/>
      <c r="G322" s="233"/>
    </row>
    <row r="323" spans="1:7" ht="12.75" hidden="1">
      <c r="A323" s="233"/>
      <c r="B323" s="233"/>
      <c r="C323" s="233"/>
      <c r="D323" s="233"/>
      <c r="E323" s="233"/>
      <c r="F323" s="233"/>
      <c r="G323" s="233"/>
    </row>
    <row r="324" spans="1:7" ht="12.75" hidden="1">
      <c r="A324" s="233"/>
      <c r="B324" s="233"/>
      <c r="C324" s="233"/>
      <c r="D324" s="233"/>
      <c r="E324" s="233"/>
      <c r="F324" s="233"/>
      <c r="G324" s="233"/>
    </row>
    <row r="325" spans="1:7" ht="12.75" hidden="1">
      <c r="A325" s="233"/>
      <c r="B325" s="233"/>
      <c r="C325" s="233"/>
      <c r="D325" s="233"/>
      <c r="E325" s="233"/>
      <c r="F325" s="233"/>
      <c r="G325" s="233"/>
    </row>
    <row r="326" spans="1:7" ht="12.75" hidden="1">
      <c r="A326" s="233"/>
      <c r="B326" s="233"/>
      <c r="C326" s="233"/>
      <c r="D326" s="233"/>
      <c r="E326" s="233"/>
      <c r="F326" s="233"/>
      <c r="G326" s="233"/>
    </row>
    <row r="327" spans="1:7" ht="12.75" hidden="1">
      <c r="A327" s="233"/>
      <c r="B327" s="233"/>
      <c r="C327" s="233"/>
      <c r="D327" s="233"/>
      <c r="E327" s="233"/>
      <c r="F327" s="233"/>
      <c r="G327" s="233"/>
    </row>
    <row r="328" spans="1:7" ht="12.75" hidden="1">
      <c r="A328" s="233"/>
      <c r="B328" s="233"/>
      <c r="C328" s="233"/>
      <c r="D328" s="233"/>
      <c r="E328" s="233"/>
      <c r="F328" s="233"/>
      <c r="G328" s="233"/>
    </row>
    <row r="329" spans="1:7" ht="12.75" hidden="1">
      <c r="A329" s="233"/>
      <c r="B329" s="233"/>
      <c r="C329" s="233"/>
      <c r="D329" s="233"/>
      <c r="E329" s="233"/>
      <c r="F329" s="233"/>
      <c r="G329" s="233"/>
    </row>
    <row r="330" spans="1:7" ht="12.75" hidden="1">
      <c r="A330" s="233"/>
      <c r="B330" s="233"/>
      <c r="C330" s="233"/>
      <c r="D330" s="233"/>
      <c r="E330" s="233"/>
      <c r="F330" s="233"/>
      <c r="G330" s="233"/>
    </row>
    <row r="331" spans="1:7" ht="12.75" hidden="1">
      <c r="A331" s="233"/>
      <c r="B331" s="233"/>
      <c r="C331" s="233"/>
      <c r="D331" s="233"/>
      <c r="E331" s="233"/>
      <c r="F331" s="233"/>
      <c r="G331" s="233"/>
    </row>
    <row r="332" spans="1:7" ht="12.75" hidden="1">
      <c r="A332" s="233"/>
      <c r="B332" s="233"/>
      <c r="C332" s="233"/>
      <c r="D332" s="233"/>
      <c r="E332" s="233"/>
      <c r="F332" s="233"/>
      <c r="G332" s="233"/>
    </row>
    <row r="333" spans="1:7" ht="12.75" hidden="1">
      <c r="A333" s="233"/>
      <c r="B333" s="233"/>
      <c r="C333" s="233"/>
      <c r="D333" s="233"/>
      <c r="E333" s="233"/>
      <c r="F333" s="233"/>
      <c r="G333" s="233"/>
    </row>
    <row r="334" spans="1:7" ht="12.75" hidden="1">
      <c r="A334" s="233"/>
      <c r="B334" s="233"/>
      <c r="C334" s="233"/>
      <c r="D334" s="233"/>
      <c r="E334" s="233"/>
      <c r="F334" s="233"/>
      <c r="G334" s="233"/>
    </row>
    <row r="335" spans="1:7" ht="12.75" hidden="1">
      <c r="A335" s="233"/>
      <c r="B335" s="233"/>
      <c r="C335" s="233"/>
      <c r="D335" s="233"/>
      <c r="E335" s="233"/>
      <c r="F335" s="233"/>
      <c r="G335" s="233"/>
    </row>
    <row r="336" spans="1:7" ht="12.75" hidden="1">
      <c r="A336" s="233"/>
      <c r="B336" s="233"/>
      <c r="C336" s="233"/>
      <c r="D336" s="233"/>
      <c r="E336" s="233"/>
      <c r="F336" s="233"/>
      <c r="G336" s="233"/>
    </row>
    <row r="337" spans="1:7" ht="12.75" hidden="1">
      <c r="A337" s="233"/>
      <c r="B337" s="233"/>
      <c r="C337" s="233"/>
      <c r="D337" s="233"/>
      <c r="E337" s="233"/>
      <c r="F337" s="233"/>
      <c r="G337" s="233"/>
    </row>
    <row r="338" spans="1:7" ht="12.75" hidden="1">
      <c r="A338" s="233"/>
      <c r="B338" s="233"/>
      <c r="C338" s="233"/>
      <c r="D338" s="233"/>
      <c r="E338" s="233"/>
      <c r="F338" s="233"/>
      <c r="G338" s="233"/>
    </row>
    <row r="339" spans="1:7" ht="12.75" hidden="1">
      <c r="A339" s="233"/>
      <c r="B339" s="233"/>
      <c r="C339" s="233"/>
      <c r="D339" s="233"/>
      <c r="E339" s="233"/>
      <c r="F339" s="233"/>
      <c r="G339" s="233"/>
    </row>
    <row r="340" spans="1:7" ht="12.75" hidden="1">
      <c r="A340" s="233"/>
      <c r="B340" s="233"/>
      <c r="C340" s="233"/>
      <c r="D340" s="233"/>
      <c r="E340" s="233"/>
      <c r="F340" s="233"/>
      <c r="G340" s="233"/>
    </row>
    <row r="341" spans="1:7" ht="12.75" hidden="1">
      <c r="A341" s="233"/>
      <c r="B341" s="233"/>
      <c r="C341" s="233"/>
      <c r="D341" s="233"/>
      <c r="E341" s="233"/>
      <c r="F341" s="233"/>
      <c r="G341" s="233"/>
    </row>
    <row r="342" spans="1:7" ht="12.75" hidden="1">
      <c r="A342" s="233"/>
      <c r="B342" s="233"/>
      <c r="C342" s="233"/>
      <c r="D342" s="233"/>
      <c r="E342" s="233"/>
      <c r="F342" s="233"/>
      <c r="G342" s="233"/>
    </row>
    <row r="343" spans="1:7" ht="12.75" hidden="1">
      <c r="A343" s="233"/>
      <c r="B343" s="233"/>
      <c r="C343" s="233"/>
      <c r="D343" s="233"/>
      <c r="E343" s="233"/>
      <c r="F343" s="233"/>
      <c r="G343" s="233"/>
    </row>
    <row r="344" spans="1:7" ht="12.75" hidden="1">
      <c r="A344" s="233"/>
      <c r="B344" s="233"/>
      <c r="C344" s="233"/>
      <c r="D344" s="233"/>
      <c r="E344" s="233"/>
      <c r="F344" s="233"/>
      <c r="G344" s="233"/>
    </row>
    <row r="345" spans="1:7" ht="12.75" hidden="1">
      <c r="A345" s="233"/>
      <c r="B345" s="233"/>
      <c r="C345" s="233"/>
      <c r="D345" s="233"/>
      <c r="E345" s="233"/>
      <c r="F345" s="233"/>
      <c r="G345" s="233"/>
    </row>
    <row r="346" spans="1:7" ht="12.75" hidden="1">
      <c r="A346" s="233"/>
      <c r="B346" s="233"/>
      <c r="C346" s="233"/>
      <c r="D346" s="233"/>
      <c r="E346" s="233"/>
      <c r="F346" s="233"/>
      <c r="G346" s="233"/>
    </row>
    <row r="347" spans="1:7" ht="12.75" hidden="1">
      <c r="A347" s="233"/>
      <c r="B347" s="233"/>
      <c r="C347" s="233"/>
      <c r="D347" s="233"/>
      <c r="E347" s="233"/>
      <c r="F347" s="233"/>
      <c r="G347" s="233"/>
    </row>
    <row r="348" spans="1:7" ht="12.75" hidden="1">
      <c r="A348" s="233"/>
      <c r="B348" s="233"/>
      <c r="C348" s="233"/>
      <c r="D348" s="233"/>
      <c r="E348" s="233"/>
      <c r="F348" s="233"/>
      <c r="G348" s="233"/>
    </row>
    <row r="349" spans="1:7" ht="12.75" hidden="1">
      <c r="A349" s="233"/>
      <c r="B349" s="233"/>
      <c r="C349" s="233"/>
      <c r="D349" s="233"/>
      <c r="E349" s="233"/>
      <c r="F349" s="233"/>
      <c r="G349" s="233"/>
    </row>
    <row r="350" spans="1:7" ht="12.75" hidden="1">
      <c r="A350" s="233"/>
      <c r="B350" s="233"/>
      <c r="C350" s="233"/>
      <c r="D350" s="233"/>
      <c r="E350" s="233"/>
      <c r="F350" s="233"/>
      <c r="G350" s="233"/>
    </row>
    <row r="351" spans="1:7" ht="12.75" hidden="1">
      <c r="A351" s="233"/>
      <c r="B351" s="233"/>
      <c r="C351" s="233"/>
      <c r="D351" s="233"/>
      <c r="E351" s="233"/>
      <c r="F351" s="233"/>
      <c r="G351" s="233"/>
    </row>
    <row r="352" spans="1:7" ht="12.75" hidden="1">
      <c r="A352" s="233"/>
      <c r="B352" s="233"/>
      <c r="C352" s="233"/>
      <c r="D352" s="233"/>
      <c r="E352" s="233"/>
      <c r="F352" s="233"/>
      <c r="G352" s="233"/>
    </row>
    <row r="353" spans="1:7" ht="12.75" hidden="1">
      <c r="A353" s="233"/>
      <c r="B353" s="233"/>
      <c r="C353" s="233"/>
      <c r="D353" s="233"/>
      <c r="E353" s="233"/>
      <c r="F353" s="233"/>
      <c r="G353" s="233"/>
    </row>
    <row r="354" spans="1:7" ht="12.75" hidden="1">
      <c r="A354" s="233"/>
      <c r="B354" s="233"/>
      <c r="C354" s="233"/>
      <c r="D354" s="233"/>
      <c r="E354" s="233"/>
      <c r="F354" s="233"/>
      <c r="G354" s="233"/>
    </row>
    <row r="355" spans="1:7" ht="12.75" hidden="1">
      <c r="A355" s="233"/>
      <c r="B355" s="233"/>
      <c r="C355" s="233"/>
      <c r="D355" s="233"/>
      <c r="E355" s="233"/>
      <c r="F355" s="233"/>
      <c r="G355" s="233"/>
    </row>
    <row r="356" spans="1:7" ht="12.75" hidden="1">
      <c r="A356" s="233"/>
      <c r="B356" s="233"/>
      <c r="C356" s="233"/>
      <c r="D356" s="233"/>
      <c r="E356" s="233"/>
      <c r="F356" s="233"/>
      <c r="G356" s="233"/>
    </row>
    <row r="357" spans="1:7" ht="12.75" hidden="1">
      <c r="A357" s="233"/>
      <c r="B357" s="233"/>
      <c r="C357" s="233"/>
      <c r="D357" s="233"/>
      <c r="E357" s="233"/>
      <c r="F357" s="233"/>
      <c r="G357" s="233"/>
    </row>
    <row r="358" spans="1:7" ht="12.75" hidden="1">
      <c r="A358" s="233"/>
      <c r="B358" s="233"/>
      <c r="C358" s="233"/>
      <c r="D358" s="233"/>
      <c r="E358" s="233"/>
      <c r="F358" s="233"/>
      <c r="G358" s="233"/>
    </row>
    <row r="359" spans="1:7" ht="12.75" hidden="1">
      <c r="A359" s="233"/>
      <c r="B359" s="233"/>
      <c r="C359" s="233"/>
      <c r="D359" s="233"/>
      <c r="E359" s="233"/>
      <c r="F359" s="233"/>
      <c r="G359" s="233"/>
    </row>
    <row r="360" spans="1:7" ht="12.75" hidden="1">
      <c r="A360" s="233"/>
      <c r="B360" s="233"/>
      <c r="C360" s="233"/>
      <c r="D360" s="233"/>
      <c r="E360" s="233"/>
      <c r="F360" s="233"/>
      <c r="G360" s="233"/>
    </row>
    <row r="361" spans="1:7" ht="12.75" hidden="1">
      <c r="A361" s="233"/>
      <c r="B361" s="233"/>
      <c r="C361" s="233"/>
      <c r="D361" s="233"/>
      <c r="E361" s="233"/>
      <c r="F361" s="233"/>
      <c r="G361" s="233"/>
    </row>
    <row r="362" spans="1:7" ht="12.75" hidden="1">
      <c r="A362" s="233"/>
      <c r="B362" s="233"/>
      <c r="C362" s="233"/>
      <c r="D362" s="233"/>
      <c r="E362" s="233"/>
      <c r="F362" s="233"/>
      <c r="G362" s="233"/>
    </row>
    <row r="363" spans="1:7" ht="12.75" hidden="1">
      <c r="A363" s="233"/>
      <c r="B363" s="233"/>
      <c r="C363" s="233"/>
      <c r="D363" s="233"/>
      <c r="E363" s="233"/>
      <c r="F363" s="233"/>
      <c r="G363" s="233"/>
    </row>
    <row r="364" spans="1:7" ht="12.75" hidden="1">
      <c r="A364" s="233"/>
      <c r="B364" s="233"/>
      <c r="C364" s="233"/>
      <c r="D364" s="233"/>
      <c r="E364" s="233"/>
      <c r="F364" s="233"/>
      <c r="G364" s="233"/>
    </row>
    <row r="365" spans="1:7" ht="12.75" hidden="1">
      <c r="A365" s="233"/>
      <c r="B365" s="233"/>
      <c r="C365" s="233"/>
      <c r="D365" s="233"/>
      <c r="E365" s="233"/>
      <c r="F365" s="233"/>
      <c r="G365" s="233"/>
    </row>
    <row r="366" spans="1:7" ht="12.75" hidden="1">
      <c r="A366" s="233"/>
      <c r="B366" s="233"/>
      <c r="C366" s="233"/>
      <c r="D366" s="233"/>
      <c r="E366" s="233"/>
      <c r="F366" s="233"/>
      <c r="G366" s="233"/>
    </row>
    <row r="367" spans="1:7" ht="12.75" hidden="1">
      <c r="A367" s="233"/>
      <c r="B367" s="233"/>
      <c r="C367" s="233"/>
      <c r="D367" s="233"/>
      <c r="E367" s="233"/>
      <c r="F367" s="233"/>
      <c r="G367" s="233"/>
    </row>
    <row r="368" spans="1:7" ht="12.75" hidden="1">
      <c r="A368" s="233"/>
      <c r="B368" s="233"/>
      <c r="C368" s="233"/>
      <c r="D368" s="233"/>
      <c r="E368" s="233"/>
      <c r="F368" s="233"/>
      <c r="G368" s="233"/>
    </row>
    <row r="369" spans="1:7" ht="12.75" hidden="1">
      <c r="A369" s="233"/>
      <c r="B369" s="233"/>
      <c r="C369" s="233"/>
      <c r="D369" s="233"/>
      <c r="E369" s="233"/>
      <c r="F369" s="233"/>
      <c r="G369" s="233"/>
    </row>
    <row r="370" spans="1:7" ht="12.75" hidden="1">
      <c r="A370" s="233"/>
      <c r="B370" s="233"/>
      <c r="C370" s="233"/>
      <c r="D370" s="233"/>
      <c r="E370" s="233"/>
      <c r="F370" s="233"/>
      <c r="G370" s="233"/>
    </row>
    <row r="371" spans="1:7" ht="12.75" hidden="1">
      <c r="A371" s="233"/>
      <c r="B371" s="233"/>
      <c r="C371" s="233"/>
      <c r="D371" s="233"/>
      <c r="E371" s="233"/>
      <c r="F371" s="233"/>
      <c r="G371" s="233"/>
    </row>
    <row r="372" spans="1:7" ht="12.75" hidden="1">
      <c r="A372" s="233"/>
      <c r="B372" s="233"/>
      <c r="C372" s="233"/>
      <c r="D372" s="233"/>
      <c r="E372" s="233"/>
      <c r="F372" s="233"/>
      <c r="G372" s="233"/>
    </row>
    <row r="373" spans="1:7" ht="12.75" hidden="1">
      <c r="A373" s="233"/>
      <c r="B373" s="233"/>
      <c r="C373" s="233"/>
      <c r="D373" s="233"/>
      <c r="E373" s="233"/>
      <c r="F373" s="233"/>
      <c r="G373" s="233"/>
    </row>
  </sheetData>
  <mergeCells count="8">
    <mergeCell ref="A1:F1"/>
    <mergeCell ref="G4:G5"/>
    <mergeCell ref="A4:A5"/>
    <mergeCell ref="B4:B5"/>
    <mergeCell ref="C4:C5"/>
    <mergeCell ref="D4:D5"/>
    <mergeCell ref="F4:F5"/>
    <mergeCell ref="E4:E5"/>
  </mergeCells>
  <printOptions horizontalCentered="1"/>
  <pageMargins left="0.5511811023622047" right="0" top="1.0236220472440944" bottom="0.5905511811023623" header="0" footer="0.5118110236220472"/>
  <pageSetup horizontalDpi="300" verticalDpi="300" orientation="portrait" paperSize="9" scale="95" r:id="rId1"/>
  <headerFooter alignWithMargins="0">
    <oddHeader>&amp;R&amp;9Załącznik nr  1
do uchwały Rady Gminy V/17/2007
z dnia25 stycznia 2007 r..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D26">
      <selection activeCell="H32" sqref="H32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9" width="10.75390625" style="0" customWidth="1"/>
    <col min="10" max="10" width="10.875" style="0" customWidth="1"/>
    <col min="11" max="11" width="17.75390625" style="0" customWidth="1"/>
  </cols>
  <sheetData>
    <row r="1" spans="1:11" ht="16.5">
      <c r="A1" s="558" t="s">
        <v>73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ht="16.5">
      <c r="A2" s="558" t="s">
        <v>193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</row>
    <row r="3" spans="1:11" ht="13.5" customHeight="1">
      <c r="A3" s="8"/>
      <c r="B3" s="8"/>
      <c r="C3" s="8"/>
      <c r="D3" s="8"/>
      <c r="E3" s="421"/>
      <c r="F3" s="421"/>
      <c r="G3" s="421"/>
      <c r="H3" s="422"/>
      <c r="I3" s="422"/>
      <c r="J3" s="422"/>
      <c r="K3" s="423"/>
    </row>
    <row r="4" spans="1:11" ht="12.75">
      <c r="A4" s="2"/>
      <c r="B4" s="2"/>
      <c r="C4" s="2"/>
      <c r="D4" s="2"/>
      <c r="E4" s="7"/>
      <c r="F4" s="7"/>
      <c r="G4" s="7"/>
      <c r="H4" s="417"/>
      <c r="I4" s="417"/>
      <c r="J4" s="424"/>
      <c r="K4" s="425" t="s">
        <v>48</v>
      </c>
    </row>
    <row r="5" spans="1:11" ht="15" customHeight="1" thickBot="1">
      <c r="A5" s="440" t="s">
        <v>74</v>
      </c>
      <c r="B5" s="440" t="s">
        <v>0</v>
      </c>
      <c r="C5" s="443" t="s">
        <v>196</v>
      </c>
      <c r="D5" s="447" t="s">
        <v>102</v>
      </c>
      <c r="E5" s="559"/>
      <c r="F5" s="559"/>
      <c r="G5" s="559"/>
      <c r="H5" s="566">
        <v>8</v>
      </c>
      <c r="I5" s="566"/>
      <c r="J5" s="562" t="s">
        <v>527</v>
      </c>
      <c r="K5" s="555" t="s">
        <v>528</v>
      </c>
    </row>
    <row r="6" spans="1:11" ht="15" customHeight="1">
      <c r="A6" s="440"/>
      <c r="B6" s="440"/>
      <c r="C6" s="443"/>
      <c r="D6" s="443" t="s">
        <v>7</v>
      </c>
      <c r="E6" s="447" t="s">
        <v>6</v>
      </c>
      <c r="F6" s="560"/>
      <c r="G6" s="560"/>
      <c r="H6" s="478" t="s">
        <v>7</v>
      </c>
      <c r="I6" s="478" t="s">
        <v>78</v>
      </c>
      <c r="J6" s="563"/>
      <c r="K6" s="556"/>
    </row>
    <row r="7" spans="1:11" ht="15" customHeight="1">
      <c r="A7" s="440"/>
      <c r="B7" s="440"/>
      <c r="C7" s="443"/>
      <c r="D7" s="443"/>
      <c r="E7" s="561" t="s">
        <v>199</v>
      </c>
      <c r="F7" s="447" t="s">
        <v>6</v>
      </c>
      <c r="G7" s="560"/>
      <c r="H7" s="479"/>
      <c r="I7" s="479"/>
      <c r="J7" s="564"/>
      <c r="K7" s="557"/>
    </row>
    <row r="8" spans="1:11" ht="15" customHeight="1">
      <c r="A8" s="440"/>
      <c r="B8" s="440"/>
      <c r="C8" s="443"/>
      <c r="D8" s="443"/>
      <c r="E8" s="442"/>
      <c r="F8" s="19" t="s">
        <v>198</v>
      </c>
      <c r="G8" s="132" t="s">
        <v>197</v>
      </c>
      <c r="H8" s="479"/>
      <c r="I8" s="479"/>
      <c r="J8" s="564"/>
      <c r="K8" s="557"/>
    </row>
    <row r="9" spans="1:11" ht="7.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140">
        <v>7</v>
      </c>
      <c r="H9" s="170">
        <v>8</v>
      </c>
      <c r="I9" s="170">
        <v>9</v>
      </c>
      <c r="J9" s="170">
        <v>10</v>
      </c>
      <c r="K9" s="182">
        <v>11</v>
      </c>
    </row>
    <row r="10" spans="1:11" ht="21.75" customHeight="1">
      <c r="A10" s="33" t="s">
        <v>11</v>
      </c>
      <c r="B10" s="23" t="s">
        <v>12</v>
      </c>
      <c r="C10" s="23"/>
      <c r="D10" s="23"/>
      <c r="E10" s="23"/>
      <c r="F10" s="23"/>
      <c r="G10" s="145"/>
      <c r="H10" s="116"/>
      <c r="I10" s="116"/>
      <c r="J10" s="116"/>
      <c r="K10" s="183" t="s">
        <v>56</v>
      </c>
    </row>
    <row r="11" spans="1:11" ht="21.75" customHeight="1">
      <c r="A11" s="34"/>
      <c r="B11" s="35" t="s">
        <v>112</v>
      </c>
      <c r="C11" s="24"/>
      <c r="D11" s="24"/>
      <c r="E11" s="24"/>
      <c r="F11" s="24"/>
      <c r="G11" s="146"/>
      <c r="H11" s="116"/>
      <c r="I11" s="116"/>
      <c r="J11" s="116"/>
      <c r="K11" s="183"/>
    </row>
    <row r="12" spans="1:11" ht="21.75" customHeight="1">
      <c r="A12" s="34"/>
      <c r="B12" s="36" t="s">
        <v>13</v>
      </c>
      <c r="C12" s="24"/>
      <c r="D12" s="24"/>
      <c r="E12" s="24"/>
      <c r="F12" s="24"/>
      <c r="G12" s="146"/>
      <c r="H12" s="116"/>
      <c r="I12" s="116"/>
      <c r="J12" s="116"/>
      <c r="K12" s="183" t="s">
        <v>56</v>
      </c>
    </row>
    <row r="13" spans="1:11" ht="21.75" customHeight="1">
      <c r="A13" s="34"/>
      <c r="B13" s="36" t="s">
        <v>14</v>
      </c>
      <c r="C13" s="24"/>
      <c r="D13" s="24"/>
      <c r="E13" s="24"/>
      <c r="F13" s="24"/>
      <c r="G13" s="146"/>
      <c r="H13" s="116"/>
      <c r="I13" s="116"/>
      <c r="J13" s="116"/>
      <c r="K13" s="183" t="s">
        <v>56</v>
      </c>
    </row>
    <row r="14" spans="1:11" ht="21.75" customHeight="1">
      <c r="A14" s="34"/>
      <c r="B14" s="36" t="s">
        <v>15</v>
      </c>
      <c r="C14" s="24"/>
      <c r="D14" s="24"/>
      <c r="E14" s="24"/>
      <c r="F14" s="24"/>
      <c r="G14" s="146"/>
      <c r="H14" s="116"/>
      <c r="I14" s="116"/>
      <c r="J14" s="116"/>
      <c r="K14" s="183" t="s">
        <v>56</v>
      </c>
    </row>
    <row r="15" spans="1:11" ht="21.75" customHeight="1">
      <c r="A15" s="37"/>
      <c r="B15" s="38" t="s">
        <v>1</v>
      </c>
      <c r="C15" s="25"/>
      <c r="D15" s="25"/>
      <c r="E15" s="25"/>
      <c r="F15" s="25"/>
      <c r="G15" s="147"/>
      <c r="H15" s="116"/>
      <c r="I15" s="116"/>
      <c r="J15" s="116"/>
      <c r="K15" s="183" t="s">
        <v>56</v>
      </c>
    </row>
    <row r="16" spans="1:11" ht="21.75" customHeight="1">
      <c r="A16" s="33" t="s">
        <v>17</v>
      </c>
      <c r="B16" s="23" t="s">
        <v>16</v>
      </c>
      <c r="C16" s="23"/>
      <c r="D16" s="23"/>
      <c r="E16" s="33"/>
      <c r="F16" s="33"/>
      <c r="G16" s="145"/>
      <c r="H16" s="116"/>
      <c r="I16" s="116"/>
      <c r="J16" s="116"/>
      <c r="K16" s="183" t="s">
        <v>56</v>
      </c>
    </row>
    <row r="17" spans="1:11" ht="21.75" customHeight="1">
      <c r="A17" s="34"/>
      <c r="B17" s="35" t="s">
        <v>112</v>
      </c>
      <c r="C17" s="24"/>
      <c r="D17" s="24"/>
      <c r="E17" s="34"/>
      <c r="F17" s="34"/>
      <c r="G17" s="146"/>
      <c r="H17" s="116"/>
      <c r="I17" s="116"/>
      <c r="J17" s="116"/>
      <c r="K17" s="183"/>
    </row>
    <row r="18" spans="1:11" ht="21.75" customHeight="1">
      <c r="A18" s="34"/>
      <c r="B18" s="36" t="s">
        <v>13</v>
      </c>
      <c r="C18" s="24"/>
      <c r="D18" s="24"/>
      <c r="E18" s="34"/>
      <c r="F18" s="34"/>
      <c r="G18" s="146"/>
      <c r="H18" s="116"/>
      <c r="I18" s="116"/>
      <c r="J18" s="116"/>
      <c r="K18" s="183" t="s">
        <v>56</v>
      </c>
    </row>
    <row r="19" spans="1:11" ht="21.75" customHeight="1">
      <c r="A19" s="34"/>
      <c r="B19" s="36" t="s">
        <v>14</v>
      </c>
      <c r="C19" s="24"/>
      <c r="D19" s="24"/>
      <c r="E19" s="34"/>
      <c r="F19" s="34"/>
      <c r="G19" s="146"/>
      <c r="H19" s="116"/>
      <c r="I19" s="116"/>
      <c r="J19" s="116"/>
      <c r="K19" s="183" t="s">
        <v>56</v>
      </c>
    </row>
    <row r="20" spans="1:11" ht="21.75" customHeight="1">
      <c r="A20" s="34"/>
      <c r="B20" s="36" t="s">
        <v>15</v>
      </c>
      <c r="C20" s="24"/>
      <c r="D20" s="24"/>
      <c r="E20" s="34"/>
      <c r="F20" s="34"/>
      <c r="G20" s="146"/>
      <c r="H20" s="116"/>
      <c r="I20" s="116"/>
      <c r="J20" s="116"/>
      <c r="K20" s="183" t="s">
        <v>56</v>
      </c>
    </row>
    <row r="21" spans="1:11" ht="21.75" customHeight="1">
      <c r="A21" s="37"/>
      <c r="B21" s="38" t="s">
        <v>1</v>
      </c>
      <c r="C21" s="25"/>
      <c r="D21" s="25"/>
      <c r="E21" s="37"/>
      <c r="F21" s="37"/>
      <c r="G21" s="147"/>
      <c r="H21" s="116"/>
      <c r="I21" s="116"/>
      <c r="J21" s="116"/>
      <c r="K21" s="183" t="s">
        <v>56</v>
      </c>
    </row>
    <row r="22" spans="1:11" ht="27.75" customHeight="1">
      <c r="A22" s="33" t="s">
        <v>18</v>
      </c>
      <c r="B22" s="104" t="s">
        <v>194</v>
      </c>
      <c r="C22" s="23">
        <f>SUM(C24:C27)</f>
        <v>0</v>
      </c>
      <c r="D22" s="23">
        <f>SUM(D24:D27)</f>
        <v>133302</v>
      </c>
      <c r="E22" s="33">
        <f>SUM(E24:E27)</f>
        <v>0</v>
      </c>
      <c r="F22" s="33" t="s">
        <v>56</v>
      </c>
      <c r="G22" s="148" t="s">
        <v>56</v>
      </c>
      <c r="H22" s="116">
        <f>SUM(H24:H27)</f>
        <v>133302</v>
      </c>
      <c r="I22" s="115" t="s">
        <v>56</v>
      </c>
      <c r="J22" s="116">
        <v>0</v>
      </c>
      <c r="K22" s="177"/>
    </row>
    <row r="23" spans="1:11" ht="21.75" customHeight="1">
      <c r="A23" s="24"/>
      <c r="B23" s="35" t="s">
        <v>112</v>
      </c>
      <c r="C23" s="24"/>
      <c r="D23" s="24"/>
      <c r="E23" s="34"/>
      <c r="F23" s="34"/>
      <c r="G23" s="149"/>
      <c r="H23" s="116"/>
      <c r="I23" s="115"/>
      <c r="J23" s="116"/>
      <c r="K23" s="177"/>
    </row>
    <row r="24" spans="1:11" ht="21.75" customHeight="1">
      <c r="A24" s="24"/>
      <c r="B24" s="36" t="s">
        <v>508</v>
      </c>
      <c r="C24" s="24">
        <v>0</v>
      </c>
      <c r="D24" s="24">
        <v>14104</v>
      </c>
      <c r="E24" s="34">
        <v>0</v>
      </c>
      <c r="F24" s="34" t="s">
        <v>56</v>
      </c>
      <c r="G24" s="149" t="s">
        <v>56</v>
      </c>
      <c r="H24" s="116">
        <v>14104</v>
      </c>
      <c r="I24" s="115" t="s">
        <v>56</v>
      </c>
      <c r="J24" s="116">
        <v>0</v>
      </c>
      <c r="K24" s="177"/>
    </row>
    <row r="25" spans="1:11" ht="29.25" customHeight="1">
      <c r="A25" s="24"/>
      <c r="B25" s="289" t="s">
        <v>509</v>
      </c>
      <c r="C25" s="24">
        <v>0</v>
      </c>
      <c r="D25" s="24">
        <v>80152</v>
      </c>
      <c r="E25" s="34">
        <v>0</v>
      </c>
      <c r="F25" s="34" t="s">
        <v>56</v>
      </c>
      <c r="G25" s="149" t="s">
        <v>56</v>
      </c>
      <c r="H25" s="116">
        <v>80152</v>
      </c>
      <c r="I25" s="115" t="s">
        <v>56</v>
      </c>
      <c r="J25" s="116">
        <v>0</v>
      </c>
      <c r="K25" s="177"/>
    </row>
    <row r="26" spans="1:11" ht="27.75" customHeight="1">
      <c r="A26" s="24"/>
      <c r="B26" s="289" t="s">
        <v>510</v>
      </c>
      <c r="C26" s="24">
        <v>0</v>
      </c>
      <c r="D26" s="24">
        <v>18762</v>
      </c>
      <c r="E26" s="34">
        <v>0</v>
      </c>
      <c r="F26" s="34" t="s">
        <v>56</v>
      </c>
      <c r="G26" s="149" t="s">
        <v>56</v>
      </c>
      <c r="H26" s="116">
        <v>18762</v>
      </c>
      <c r="I26" s="115" t="s">
        <v>56</v>
      </c>
      <c r="J26" s="116">
        <v>0</v>
      </c>
      <c r="K26" s="177"/>
    </row>
    <row r="27" spans="1:11" ht="29.25" customHeight="1">
      <c r="A27" s="25"/>
      <c r="B27" s="290" t="s">
        <v>511</v>
      </c>
      <c r="C27" s="25">
        <v>0</v>
      </c>
      <c r="D27" s="25">
        <v>20284</v>
      </c>
      <c r="E27" s="37">
        <v>0</v>
      </c>
      <c r="F27" s="37" t="s">
        <v>56</v>
      </c>
      <c r="G27" s="150" t="s">
        <v>56</v>
      </c>
      <c r="H27" s="116">
        <v>20284</v>
      </c>
      <c r="I27" s="115" t="s">
        <v>56</v>
      </c>
      <c r="J27" s="116">
        <v>0</v>
      </c>
      <c r="K27" s="177"/>
    </row>
    <row r="28" spans="1:11" s="70" customFormat="1" ht="21.75" customHeight="1" thickBot="1">
      <c r="A28" s="565" t="s">
        <v>158</v>
      </c>
      <c r="B28" s="565"/>
      <c r="C28" s="71"/>
      <c r="D28" s="71">
        <f>SUM(D22)</f>
        <v>133302</v>
      </c>
      <c r="E28" s="71">
        <f>SUM(E22)</f>
        <v>0</v>
      </c>
      <c r="F28" s="71"/>
      <c r="G28" s="151"/>
      <c r="H28" s="334">
        <f>SUM(H22)</f>
        <v>133302</v>
      </c>
      <c r="I28" s="334"/>
      <c r="J28" s="334">
        <v>0</v>
      </c>
      <c r="K28" s="335"/>
    </row>
    <row r="29" spans="8:11" ht="14.25" customHeight="1">
      <c r="H29" s="241"/>
      <c r="I29" s="241"/>
      <c r="J29" s="241"/>
      <c r="K29" s="241"/>
    </row>
    <row r="30" spans="1:11" ht="12.75">
      <c r="A30" s="105" t="s">
        <v>195</v>
      </c>
      <c r="H30" s="241" t="s">
        <v>539</v>
      </c>
      <c r="I30" s="241"/>
      <c r="J30" s="241"/>
      <c r="K30" s="241"/>
    </row>
    <row r="31" spans="1:11" ht="12.75">
      <c r="A31" s="105" t="s">
        <v>200</v>
      </c>
      <c r="H31" s="241" t="s">
        <v>540</v>
      </c>
      <c r="I31" s="241"/>
      <c r="J31" s="241"/>
      <c r="K31" s="241"/>
    </row>
    <row r="32" spans="1:8" ht="12.75">
      <c r="A32" s="105" t="s">
        <v>201</v>
      </c>
      <c r="H32" t="s">
        <v>541</v>
      </c>
    </row>
    <row r="33" ht="12.75">
      <c r="A33" s="105" t="s">
        <v>202</v>
      </c>
    </row>
  </sheetData>
  <mergeCells count="16">
    <mergeCell ref="H6:H8"/>
    <mergeCell ref="I6:I8"/>
    <mergeCell ref="J5:J8"/>
    <mergeCell ref="A28:B28"/>
    <mergeCell ref="H5:I5"/>
    <mergeCell ref="F7:G7"/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8
do uchwały Rady Gminy V/17/2007
z dnia25 stycznia 2007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I7" sqref="I7"/>
    </sheetView>
  </sheetViews>
  <sheetFormatPr defaultColWidth="9.00390625" defaultRowHeight="12.75"/>
  <cols>
    <col min="1" max="1" width="4.125" style="0" customWidth="1"/>
    <col min="2" max="2" width="8.125" style="0" customWidth="1"/>
    <col min="3" max="4" width="10.00390625" style="0" customWidth="1"/>
    <col min="5" max="5" width="26.25390625" style="0" customWidth="1"/>
    <col min="6" max="6" width="25.125" style="0" customWidth="1"/>
    <col min="7" max="7" width="15.75390625" style="0" customWidth="1"/>
    <col min="8" max="9" width="10.75390625" style="0" customWidth="1"/>
    <col min="10" max="10" width="10.875" style="0" customWidth="1"/>
  </cols>
  <sheetData>
    <row r="1" spans="1:7" ht="19.5" customHeight="1">
      <c r="A1" s="543" t="s">
        <v>105</v>
      </c>
      <c r="B1" s="543"/>
      <c r="C1" s="543"/>
      <c r="D1" s="543"/>
      <c r="E1" s="543"/>
      <c r="F1" s="543"/>
      <c r="G1" s="543"/>
    </row>
    <row r="2" spans="5:7" ht="19.5" customHeight="1" thickBot="1">
      <c r="E2" s="8"/>
      <c r="F2" s="8"/>
      <c r="G2" s="8"/>
    </row>
    <row r="3" spans="5:11" ht="19.5" customHeight="1" thickBot="1">
      <c r="E3" s="199"/>
      <c r="F3" s="198"/>
      <c r="G3" s="205" t="s">
        <v>48</v>
      </c>
      <c r="H3" s="217"/>
      <c r="I3" s="217"/>
      <c r="J3" s="217"/>
      <c r="K3" s="218"/>
    </row>
    <row r="4" spans="1:11" ht="19.5" customHeight="1" thickBot="1">
      <c r="A4" s="440" t="s">
        <v>74</v>
      </c>
      <c r="B4" s="440" t="s">
        <v>2</v>
      </c>
      <c r="C4" s="440" t="s">
        <v>3</v>
      </c>
      <c r="D4" s="549" t="s">
        <v>161</v>
      </c>
      <c r="E4" s="442" t="s">
        <v>103</v>
      </c>
      <c r="F4" s="442" t="s">
        <v>104</v>
      </c>
      <c r="G4" s="446" t="s">
        <v>49</v>
      </c>
      <c r="H4" s="222"/>
      <c r="I4" s="222"/>
      <c r="J4" s="222"/>
      <c r="K4" s="223"/>
    </row>
    <row r="5" spans="1:11" ht="19.5" customHeight="1" thickBot="1">
      <c r="A5" s="440"/>
      <c r="B5" s="440"/>
      <c r="C5" s="440"/>
      <c r="D5" s="449"/>
      <c r="E5" s="443"/>
      <c r="F5" s="443"/>
      <c r="G5" s="447"/>
      <c r="H5" s="211">
        <v>8</v>
      </c>
      <c r="I5" s="211">
        <v>9</v>
      </c>
      <c r="J5" s="211">
        <v>10</v>
      </c>
      <c r="K5" s="212">
        <v>11</v>
      </c>
    </row>
    <row r="6" spans="1:11" ht="19.5" customHeight="1">
      <c r="A6" s="440"/>
      <c r="B6" s="440"/>
      <c r="C6" s="440"/>
      <c r="D6" s="450"/>
      <c r="E6" s="443"/>
      <c r="F6" s="443"/>
      <c r="G6" s="447"/>
      <c r="H6" s="191"/>
      <c r="I6" s="191"/>
      <c r="J6" s="191"/>
      <c r="K6" s="192"/>
    </row>
    <row r="7" spans="1:11" ht="7.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140">
        <v>7</v>
      </c>
      <c r="H7" s="165"/>
      <c r="I7" s="165"/>
      <c r="J7" s="165"/>
      <c r="K7" s="179"/>
    </row>
    <row r="8" spans="1:11" ht="30" customHeight="1">
      <c r="A8" s="39"/>
      <c r="B8" s="39"/>
      <c r="C8" s="39"/>
      <c r="D8" s="39"/>
      <c r="E8" s="39"/>
      <c r="F8" s="39"/>
      <c r="G8" s="141"/>
      <c r="H8" s="165"/>
      <c r="I8" s="165"/>
      <c r="J8" s="165"/>
      <c r="K8" s="179"/>
    </row>
    <row r="9" spans="1:11" ht="30" customHeight="1">
      <c r="A9" s="40"/>
      <c r="B9" s="40"/>
      <c r="C9" s="40"/>
      <c r="D9" s="40"/>
      <c r="E9" s="40"/>
      <c r="F9" s="40"/>
      <c r="G9" s="142"/>
      <c r="H9" s="165"/>
      <c r="I9" s="165"/>
      <c r="J9" s="165"/>
      <c r="K9" s="179"/>
    </row>
    <row r="10" spans="1:11" ht="30" customHeight="1">
      <c r="A10" s="40"/>
      <c r="B10" s="40"/>
      <c r="C10" s="40"/>
      <c r="D10" s="40"/>
      <c r="E10" s="40"/>
      <c r="F10" s="40"/>
      <c r="G10" s="142"/>
      <c r="H10" s="165"/>
      <c r="I10" s="165"/>
      <c r="J10" s="165"/>
      <c r="K10" s="179"/>
    </row>
    <row r="11" spans="1:11" ht="30" customHeight="1">
      <c r="A11" s="40"/>
      <c r="B11" s="40"/>
      <c r="C11" s="40"/>
      <c r="D11" s="40"/>
      <c r="E11" s="40"/>
      <c r="F11" s="40"/>
      <c r="G11" s="142"/>
      <c r="H11" s="165"/>
      <c r="I11" s="165"/>
      <c r="J11" s="165"/>
      <c r="K11" s="179"/>
    </row>
    <row r="12" spans="1:11" ht="30" customHeight="1">
      <c r="A12" s="41"/>
      <c r="B12" s="41"/>
      <c r="C12" s="41"/>
      <c r="D12" s="41"/>
      <c r="E12" s="41"/>
      <c r="F12" s="41"/>
      <c r="G12" s="143"/>
      <c r="H12" s="165"/>
      <c r="I12" s="165"/>
      <c r="J12" s="165"/>
      <c r="K12" s="179"/>
    </row>
    <row r="13" spans="1:11" s="2" customFormat="1" ht="30" customHeight="1">
      <c r="A13" s="567" t="s">
        <v>158</v>
      </c>
      <c r="B13" s="568"/>
      <c r="C13" s="568"/>
      <c r="D13" s="568"/>
      <c r="E13" s="569"/>
      <c r="F13" s="29"/>
      <c r="G13" s="144"/>
      <c r="H13" s="116"/>
      <c r="I13" s="116"/>
      <c r="J13" s="116"/>
      <c r="K13" s="177"/>
    </row>
    <row r="14" spans="8:11" ht="12.75">
      <c r="H14" s="165"/>
      <c r="I14" s="165"/>
      <c r="J14" s="165"/>
      <c r="K14" s="179"/>
    </row>
    <row r="15" spans="8:11" ht="12.75">
      <c r="H15" s="165"/>
      <c r="I15" s="165"/>
      <c r="J15" s="165"/>
      <c r="K15" s="179"/>
    </row>
    <row r="16" spans="1:11" ht="14.25">
      <c r="A16" s="103" t="s">
        <v>163</v>
      </c>
      <c r="H16" s="165"/>
      <c r="I16" s="165"/>
      <c r="J16" s="165"/>
      <c r="K16" s="179"/>
    </row>
    <row r="17" spans="8:11" ht="12.75">
      <c r="H17" s="165"/>
      <c r="I17" s="165"/>
      <c r="J17" s="165"/>
      <c r="K17" s="179"/>
    </row>
    <row r="18" spans="8:11" ht="12.75">
      <c r="H18" s="165"/>
      <c r="I18" s="165"/>
      <c r="J18" s="165"/>
      <c r="K18" s="179"/>
    </row>
    <row r="19" spans="8:11" ht="12.75">
      <c r="H19" s="165"/>
      <c r="I19" s="165"/>
      <c r="J19" s="165"/>
      <c r="K19" s="179"/>
    </row>
    <row r="20" spans="8:11" ht="12.75">
      <c r="H20" s="165"/>
      <c r="I20" s="165"/>
      <c r="J20" s="165"/>
      <c r="K20" s="179"/>
    </row>
    <row r="21" spans="8:11" ht="12.75">
      <c r="H21" s="165"/>
      <c r="I21" s="165"/>
      <c r="J21" s="165"/>
      <c r="K21" s="179"/>
    </row>
    <row r="22" spans="8:11" ht="12.75">
      <c r="H22" s="165"/>
      <c r="I22" s="165"/>
      <c r="J22" s="165"/>
      <c r="K22" s="179"/>
    </row>
    <row r="23" spans="8:11" ht="12.75">
      <c r="H23" s="165"/>
      <c r="I23" s="165"/>
      <c r="J23" s="165"/>
      <c r="K23" s="179"/>
    </row>
    <row r="24" spans="8:11" ht="12.75">
      <c r="H24" s="165"/>
      <c r="I24" s="165"/>
      <c r="J24" s="165"/>
      <c r="K24" s="179"/>
    </row>
    <row r="25" spans="8:11" ht="12.75">
      <c r="H25" s="165"/>
      <c r="I25" s="165"/>
      <c r="J25" s="165"/>
      <c r="K25" s="179"/>
    </row>
    <row r="26" spans="8:11" ht="12.75">
      <c r="H26" s="165"/>
      <c r="I26" s="165"/>
      <c r="J26" s="165"/>
      <c r="K26" s="179"/>
    </row>
    <row r="27" spans="8:11" ht="12.75">
      <c r="H27" s="165"/>
      <c r="I27" s="165"/>
      <c r="J27" s="165"/>
      <c r="K27" s="179"/>
    </row>
    <row r="28" spans="8:11" ht="12.75">
      <c r="H28" s="165"/>
      <c r="I28" s="165"/>
      <c r="J28" s="165"/>
      <c r="K28" s="179"/>
    </row>
    <row r="29" spans="8:11" ht="12.75">
      <c r="H29" s="165"/>
      <c r="I29" s="165"/>
      <c r="J29" s="165"/>
      <c r="K29" s="179"/>
    </row>
    <row r="30" spans="8:11" ht="12.75">
      <c r="H30" s="165"/>
      <c r="I30" s="165"/>
      <c r="J30" s="165"/>
      <c r="K30" s="179"/>
    </row>
    <row r="31" spans="8:11" ht="13.5" thickBot="1">
      <c r="H31" s="166"/>
      <c r="I31" s="166"/>
      <c r="J31" s="166"/>
      <c r="K31" s="180"/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43"/>
  <sheetViews>
    <sheetView zoomScale="75" zoomScaleNormal="75" workbookViewId="0" topLeftCell="A2">
      <selection activeCell="L9" sqref="L9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4" width="9.875" style="2" customWidth="1"/>
    <col min="5" max="5" width="41.625" style="2" customWidth="1"/>
    <col min="6" max="6" width="22.375" style="2" customWidth="1"/>
    <col min="7" max="7" width="9.125" style="2" customWidth="1"/>
    <col min="8" max="9" width="10.75390625" style="2" customWidth="1"/>
    <col min="10" max="10" width="10.875" style="2" customWidth="1"/>
    <col min="11" max="16384" width="9.125" style="2" customWidth="1"/>
  </cols>
  <sheetData>
    <row r="1" spans="1:6" ht="19.5" customHeight="1">
      <c r="A1" s="451" t="s">
        <v>203</v>
      </c>
      <c r="B1" s="451"/>
      <c r="C1" s="451"/>
      <c r="D1" s="451"/>
      <c r="E1" s="451"/>
      <c r="F1" s="451"/>
    </row>
    <row r="2" spans="5:6" ht="19.5" customHeight="1">
      <c r="E2" s="8"/>
      <c r="F2" s="8"/>
    </row>
    <row r="3" spans="5:7" ht="19.5" customHeight="1">
      <c r="E3" s="7"/>
      <c r="F3" s="426" t="s">
        <v>48</v>
      </c>
      <c r="G3" s="7"/>
    </row>
    <row r="4" spans="1:6" ht="19.5" customHeight="1">
      <c r="A4" s="18" t="s">
        <v>74</v>
      </c>
      <c r="B4" s="18" t="s">
        <v>2</v>
      </c>
      <c r="C4" s="18" t="s">
        <v>3</v>
      </c>
      <c r="D4" s="18" t="s">
        <v>167</v>
      </c>
      <c r="E4" s="131" t="s">
        <v>52</v>
      </c>
      <c r="F4" s="131" t="s">
        <v>51</v>
      </c>
    </row>
    <row r="5" spans="1:15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H5" s="240">
        <v>8</v>
      </c>
      <c r="I5" s="240">
        <v>9</v>
      </c>
      <c r="J5" s="240">
        <v>10</v>
      </c>
      <c r="K5" s="240">
        <v>11</v>
      </c>
      <c r="L5" s="7"/>
      <c r="M5" s="7"/>
      <c r="N5" s="7"/>
      <c r="O5" s="7"/>
    </row>
    <row r="6" spans="1:15" ht="30" customHeight="1">
      <c r="A6" s="29">
        <v>1</v>
      </c>
      <c r="B6" s="29">
        <v>921</v>
      </c>
      <c r="C6" s="29">
        <v>92116</v>
      </c>
      <c r="D6" s="29">
        <v>2480</v>
      </c>
      <c r="E6" s="29" t="s">
        <v>504</v>
      </c>
      <c r="F6" s="29">
        <v>130000</v>
      </c>
      <c r="H6" s="7"/>
      <c r="I6" s="7"/>
      <c r="J6" s="7"/>
      <c r="K6" s="7"/>
      <c r="L6" s="7"/>
      <c r="M6" s="7"/>
      <c r="N6" s="7"/>
      <c r="O6" s="7"/>
    </row>
    <row r="7" spans="1:15" ht="30" customHeight="1">
      <c r="A7" s="29"/>
      <c r="B7" s="29"/>
      <c r="C7" s="29"/>
      <c r="D7" s="29"/>
      <c r="E7" s="29"/>
      <c r="F7" s="29"/>
      <c r="H7" s="7"/>
      <c r="I7" s="7"/>
      <c r="J7" s="7"/>
      <c r="K7" s="7"/>
      <c r="L7" s="7"/>
      <c r="M7" s="7"/>
      <c r="N7" s="7"/>
      <c r="O7" s="7"/>
    </row>
    <row r="8" spans="1:15" ht="30" customHeight="1">
      <c r="A8" s="29"/>
      <c r="B8" s="29"/>
      <c r="C8" s="29"/>
      <c r="D8" s="29"/>
      <c r="E8" s="29"/>
      <c r="F8" s="29"/>
      <c r="H8" s="7"/>
      <c r="I8" s="7"/>
      <c r="J8" s="7"/>
      <c r="K8" s="7"/>
      <c r="L8" s="7"/>
      <c r="M8" s="7"/>
      <c r="N8" s="7"/>
      <c r="O8" s="7"/>
    </row>
    <row r="9" spans="1:15" ht="30" customHeight="1" thickBot="1">
      <c r="A9" s="332"/>
      <c r="B9" s="332"/>
      <c r="C9" s="332"/>
      <c r="D9" s="332"/>
      <c r="E9" s="332"/>
      <c r="F9" s="332"/>
      <c r="H9" s="7"/>
      <c r="I9" s="7"/>
      <c r="J9" s="417"/>
      <c r="K9" s="417"/>
      <c r="L9" s="417"/>
      <c r="M9" s="417"/>
      <c r="N9" s="7"/>
      <c r="O9" s="7"/>
    </row>
    <row r="10" spans="1:15" ht="30" customHeight="1" thickBot="1">
      <c r="A10" s="570" t="s">
        <v>158</v>
      </c>
      <c r="B10" s="571"/>
      <c r="C10" s="571"/>
      <c r="D10" s="571"/>
      <c r="E10" s="571"/>
      <c r="F10" s="333">
        <f>SUM(F6:F9)</f>
        <v>130000</v>
      </c>
      <c r="H10" s="7"/>
      <c r="I10" s="7"/>
      <c r="J10" s="417"/>
      <c r="K10" s="417"/>
      <c r="L10" s="417"/>
      <c r="M10" s="417"/>
      <c r="N10" s="7"/>
      <c r="O10" s="7"/>
    </row>
    <row r="11" spans="8:15" ht="12.75">
      <c r="H11" s="7"/>
      <c r="I11" s="7"/>
      <c r="J11" s="7"/>
      <c r="K11" s="7"/>
      <c r="L11" s="7"/>
      <c r="M11" s="7"/>
      <c r="N11" s="7"/>
      <c r="O11" s="7"/>
    </row>
    <row r="12" spans="8:15" ht="12.75">
      <c r="H12" s="7"/>
      <c r="I12" s="7"/>
      <c r="J12" s="7"/>
      <c r="K12" s="7"/>
      <c r="L12" s="7"/>
      <c r="M12" s="7"/>
      <c r="N12" s="7"/>
      <c r="O12" s="7"/>
    </row>
    <row r="13" spans="1:15" ht="27.75" customHeight="1">
      <c r="A13" s="572" t="s">
        <v>542</v>
      </c>
      <c r="B13" s="572"/>
      <c r="C13" s="572"/>
      <c r="D13" s="572"/>
      <c r="E13" s="572"/>
      <c r="F13" s="572"/>
      <c r="G13" s="106"/>
      <c r="H13" s="7"/>
      <c r="I13" s="7"/>
      <c r="J13" s="7"/>
      <c r="K13" s="7"/>
      <c r="L13" s="7"/>
      <c r="M13" s="7"/>
      <c r="N13" s="7"/>
      <c r="O13" s="7"/>
    </row>
    <row r="14" spans="1:15" ht="12.75">
      <c r="A14" s="103"/>
      <c r="B14"/>
      <c r="C14"/>
      <c r="D14"/>
      <c r="E14"/>
      <c r="F14"/>
      <c r="G14"/>
      <c r="H14" s="7"/>
      <c r="I14" s="7"/>
      <c r="J14" s="7"/>
      <c r="K14" s="7"/>
      <c r="L14" s="7"/>
      <c r="M14" s="7"/>
      <c r="N14" s="7"/>
      <c r="O14" s="7"/>
    </row>
    <row r="15" spans="1:15" ht="12.75">
      <c r="A15" s="2" t="s">
        <v>543</v>
      </c>
      <c r="H15" s="7"/>
      <c r="I15" s="7"/>
      <c r="J15" s="7"/>
      <c r="K15" s="7"/>
      <c r="L15" s="7"/>
      <c r="M15" s="7"/>
      <c r="N15" s="7"/>
      <c r="O15" s="7"/>
    </row>
    <row r="16" spans="8:15" ht="12.75">
      <c r="H16" s="7"/>
      <c r="I16" s="7"/>
      <c r="J16" s="7"/>
      <c r="K16" s="7"/>
      <c r="L16" s="7"/>
      <c r="M16" s="7"/>
      <c r="N16" s="7"/>
      <c r="O16" s="7"/>
    </row>
    <row r="17" spans="8:15" ht="12.75">
      <c r="H17" s="7"/>
      <c r="I17" s="7"/>
      <c r="J17" s="7"/>
      <c r="K17" s="7"/>
      <c r="L17" s="7"/>
      <c r="M17" s="7"/>
      <c r="N17" s="7"/>
      <c r="O17" s="7"/>
    </row>
    <row r="18" spans="8:15" ht="12.75">
      <c r="H18" s="7"/>
      <c r="I18" s="7"/>
      <c r="J18" s="7"/>
      <c r="K18" s="7"/>
      <c r="L18" s="7"/>
      <c r="M18" s="7"/>
      <c r="N18" s="7"/>
      <c r="O18" s="7"/>
    </row>
    <row r="19" spans="8:15" ht="12.75">
      <c r="H19" s="7"/>
      <c r="I19" s="7"/>
      <c r="J19" s="7"/>
      <c r="K19" s="7"/>
      <c r="L19" s="7"/>
      <c r="M19" s="7"/>
      <c r="N19" s="7"/>
      <c r="O19" s="7"/>
    </row>
    <row r="20" spans="8:15" ht="12.75">
      <c r="H20" s="7"/>
      <c r="I20" s="7"/>
      <c r="J20" s="7"/>
      <c r="K20" s="7"/>
      <c r="L20" s="7"/>
      <c r="M20" s="7"/>
      <c r="N20" s="7"/>
      <c r="O20" s="7"/>
    </row>
    <row r="21" spans="8:15" ht="12.75">
      <c r="H21" s="7"/>
      <c r="I21" s="7"/>
      <c r="J21" s="7"/>
      <c r="K21" s="7"/>
      <c r="L21" s="7"/>
      <c r="M21" s="7"/>
      <c r="N21" s="7"/>
      <c r="O21" s="7"/>
    </row>
    <row r="22" spans="8:15" ht="12.75">
      <c r="H22" s="7"/>
      <c r="I22" s="7"/>
      <c r="J22" s="7"/>
      <c r="K22" s="7"/>
      <c r="L22" s="7"/>
      <c r="M22" s="7"/>
      <c r="N22" s="7"/>
      <c r="O22" s="7"/>
    </row>
    <row r="23" spans="8:15" ht="12.75">
      <c r="H23" s="7"/>
      <c r="I23" s="7"/>
      <c r="J23" s="7"/>
      <c r="K23" s="7"/>
      <c r="L23" s="7"/>
      <c r="M23" s="7"/>
      <c r="N23" s="7"/>
      <c r="O23" s="7"/>
    </row>
    <row r="24" spans="7:12" ht="12.75">
      <c r="G24" s="7"/>
      <c r="H24" s="7"/>
      <c r="I24" s="7"/>
      <c r="J24" s="7"/>
      <c r="K24" s="7"/>
      <c r="L24" s="7"/>
    </row>
    <row r="25" spans="7:12" ht="12.75">
      <c r="G25" s="7"/>
      <c r="H25" s="7"/>
      <c r="I25" s="7"/>
      <c r="J25" s="7"/>
      <c r="K25" s="7"/>
      <c r="L25" s="7"/>
    </row>
    <row r="26" spans="7:12" ht="12.75">
      <c r="G26" s="7"/>
      <c r="H26" s="7"/>
      <c r="I26" s="7"/>
      <c r="J26" s="7"/>
      <c r="K26" s="7"/>
      <c r="L26" s="7"/>
    </row>
    <row r="27" spans="7:12" ht="12.75">
      <c r="G27" s="7"/>
      <c r="H27" s="7"/>
      <c r="I27" s="7"/>
      <c r="J27" s="7"/>
      <c r="K27" s="7"/>
      <c r="L27" s="7"/>
    </row>
    <row r="28" spans="7:12" ht="12.75">
      <c r="G28" s="7"/>
      <c r="H28" s="7"/>
      <c r="I28" s="7"/>
      <c r="J28" s="7"/>
      <c r="K28" s="7"/>
      <c r="L28" s="7"/>
    </row>
    <row r="29" spans="7:12" ht="12.75">
      <c r="G29" s="7"/>
      <c r="H29" s="7"/>
      <c r="I29" s="7"/>
      <c r="J29" s="7"/>
      <c r="K29" s="7"/>
      <c r="L29" s="7"/>
    </row>
    <row r="30" spans="7:12" ht="12.75">
      <c r="G30" s="7"/>
      <c r="H30" s="7"/>
      <c r="I30" s="7"/>
      <c r="J30" s="7"/>
      <c r="K30" s="7"/>
      <c r="L30" s="7"/>
    </row>
    <row r="31" spans="7:12" ht="12.75">
      <c r="G31" s="7"/>
      <c r="H31" s="7"/>
      <c r="I31" s="7"/>
      <c r="J31" s="7"/>
      <c r="K31" s="7"/>
      <c r="L31" s="7"/>
    </row>
    <row r="32" spans="7:12" ht="12.75">
      <c r="G32" s="7"/>
      <c r="H32" s="7"/>
      <c r="I32" s="7"/>
      <c r="J32" s="7"/>
      <c r="K32" s="7"/>
      <c r="L32" s="7"/>
    </row>
    <row r="33" spans="7:12" ht="12.75">
      <c r="G33" s="7"/>
      <c r="H33" s="7"/>
      <c r="I33" s="7"/>
      <c r="J33" s="7"/>
      <c r="K33" s="7"/>
      <c r="L33" s="7"/>
    </row>
    <row r="34" spans="7:12" ht="12.75">
      <c r="G34" s="7"/>
      <c r="H34" s="7"/>
      <c r="I34" s="7"/>
      <c r="J34" s="7"/>
      <c r="K34" s="7"/>
      <c r="L34" s="7"/>
    </row>
    <row r="35" spans="7:12" ht="12.75">
      <c r="G35" s="7"/>
      <c r="H35" s="7"/>
      <c r="I35" s="7"/>
      <c r="J35" s="7"/>
      <c r="K35" s="7"/>
      <c r="L35" s="7"/>
    </row>
    <row r="36" spans="7:12" ht="12.75">
      <c r="G36" s="7"/>
      <c r="H36" s="7"/>
      <c r="I36" s="7"/>
      <c r="J36" s="7"/>
      <c r="K36" s="7"/>
      <c r="L36" s="7"/>
    </row>
    <row r="37" spans="7:12" ht="12.75">
      <c r="G37" s="7"/>
      <c r="H37" s="7"/>
      <c r="I37" s="7"/>
      <c r="J37" s="7"/>
      <c r="K37" s="7"/>
      <c r="L37" s="7"/>
    </row>
    <row r="38" spans="7:12" ht="12.75">
      <c r="G38" s="7"/>
      <c r="H38" s="7"/>
      <c r="I38" s="7"/>
      <c r="J38" s="7"/>
      <c r="K38" s="7"/>
      <c r="L38" s="7"/>
    </row>
    <row r="39" spans="7:12" ht="12.75">
      <c r="G39" s="7"/>
      <c r="H39" s="7"/>
      <c r="I39" s="7"/>
      <c r="J39" s="7"/>
      <c r="K39" s="7"/>
      <c r="L39" s="7"/>
    </row>
    <row r="40" spans="7:12" ht="12.75">
      <c r="G40" s="7"/>
      <c r="H40" s="7"/>
      <c r="I40" s="7"/>
      <c r="J40" s="7"/>
      <c r="K40" s="7"/>
      <c r="L40" s="7"/>
    </row>
    <row r="41" spans="7:12" ht="12.75">
      <c r="G41" s="7"/>
      <c r="H41" s="7"/>
      <c r="I41" s="7"/>
      <c r="J41" s="7"/>
      <c r="K41" s="7"/>
      <c r="L41" s="7"/>
    </row>
    <row r="42" spans="7:12" ht="12.75">
      <c r="G42" s="7"/>
      <c r="H42" s="7"/>
      <c r="I42" s="7"/>
      <c r="J42" s="7"/>
      <c r="K42" s="7"/>
      <c r="L42" s="7"/>
    </row>
    <row r="43" spans="7:12" ht="12.75">
      <c r="G43" s="7"/>
      <c r="H43" s="7"/>
      <c r="I43" s="7"/>
      <c r="J43" s="7"/>
      <c r="K43" s="7"/>
      <c r="L43" s="7"/>
    </row>
  </sheetData>
  <mergeCells count="3">
    <mergeCell ref="A1:F1"/>
    <mergeCell ref="A10:E10"/>
    <mergeCell ref="A13:F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Rady Gminy nr V/17/2007
z dnia 25 stycznia 2007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zoomScale="75" zoomScaleNormal="75" workbookViewId="0" topLeftCell="A1">
      <selection activeCell="D7" sqref="D7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9.625" style="0" customWidth="1"/>
    <col min="7" max="7" width="0.37109375" style="0" customWidth="1"/>
    <col min="8" max="9" width="10.75390625" style="0" customWidth="1"/>
    <col min="10" max="10" width="10.875" style="0" customWidth="1"/>
  </cols>
  <sheetData>
    <row r="1" spans="1:6" ht="48.75" customHeight="1">
      <c r="A1" s="550" t="s">
        <v>159</v>
      </c>
      <c r="B1" s="550"/>
      <c r="C1" s="550"/>
      <c r="D1" s="550"/>
      <c r="E1" s="550"/>
      <c r="F1" s="550"/>
    </row>
    <row r="2" spans="5:6" ht="19.5" customHeight="1" thickBot="1">
      <c r="E2" s="8"/>
      <c r="F2" s="8"/>
    </row>
    <row r="3" spans="5:11" ht="19.5" customHeight="1" thickBot="1">
      <c r="E3" s="199"/>
      <c r="F3" s="200" t="s">
        <v>48</v>
      </c>
      <c r="G3" s="233"/>
      <c r="H3" s="325"/>
      <c r="I3" s="325"/>
      <c r="J3" s="325"/>
      <c r="K3" s="325"/>
    </row>
    <row r="4" spans="1:11" ht="19.5" customHeight="1">
      <c r="A4" s="18" t="s">
        <v>74</v>
      </c>
      <c r="B4" s="18" t="s">
        <v>2</v>
      </c>
      <c r="C4" s="18" t="s">
        <v>3</v>
      </c>
      <c r="D4" s="18" t="s">
        <v>161</v>
      </c>
      <c r="E4" s="131" t="s">
        <v>50</v>
      </c>
      <c r="F4" s="286" t="s">
        <v>51</v>
      </c>
      <c r="G4" s="233"/>
      <c r="H4" s="325"/>
      <c r="I4" s="325"/>
      <c r="J4" s="325"/>
      <c r="K4" s="325"/>
    </row>
    <row r="5" spans="1:11" s="76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140">
        <v>6</v>
      </c>
      <c r="G5" s="287"/>
      <c r="H5" s="288"/>
      <c r="I5" s="288"/>
      <c r="J5" s="288"/>
      <c r="K5" s="288"/>
    </row>
    <row r="6" spans="1:11" ht="44.25" customHeight="1">
      <c r="A6" s="326">
        <v>1</v>
      </c>
      <c r="B6" s="326">
        <v>926</v>
      </c>
      <c r="C6" s="326">
        <v>92605</v>
      </c>
      <c r="D6" s="326">
        <v>2630</v>
      </c>
      <c r="E6" s="327" t="s">
        <v>505</v>
      </c>
      <c r="F6" s="326">
        <v>5000</v>
      </c>
      <c r="G6" s="233"/>
      <c r="H6" s="241"/>
      <c r="I6" s="241"/>
      <c r="J6" s="241"/>
      <c r="K6" s="241"/>
    </row>
    <row r="7" spans="1:11" ht="47.25" customHeight="1">
      <c r="A7" s="326">
        <v>2</v>
      </c>
      <c r="B7" s="326">
        <v>926</v>
      </c>
      <c r="C7" s="326">
        <v>92605</v>
      </c>
      <c r="D7" s="326">
        <v>2630</v>
      </c>
      <c r="E7" s="327" t="s">
        <v>506</v>
      </c>
      <c r="F7" s="326">
        <v>5000</v>
      </c>
      <c r="G7" s="233"/>
      <c r="H7" s="241"/>
      <c r="I7" s="241"/>
      <c r="J7" s="241"/>
      <c r="K7" s="241"/>
    </row>
    <row r="8" spans="1:11" ht="30" customHeight="1">
      <c r="A8" s="328"/>
      <c r="B8" s="328"/>
      <c r="C8" s="328"/>
      <c r="D8" s="328"/>
      <c r="E8" s="328"/>
      <c r="F8" s="328"/>
      <c r="G8" s="233"/>
      <c r="H8" s="241"/>
      <c r="I8" s="241"/>
      <c r="J8" s="241"/>
      <c r="K8" s="241"/>
    </row>
    <row r="9" spans="1:11" ht="30" customHeight="1" thickBot="1">
      <c r="A9" s="330"/>
      <c r="B9" s="330"/>
      <c r="C9" s="330"/>
      <c r="D9" s="330"/>
      <c r="E9" s="330"/>
      <c r="F9" s="330"/>
      <c r="G9" s="233"/>
      <c r="H9" s="241"/>
      <c r="I9" s="241"/>
      <c r="J9" s="241"/>
      <c r="K9" s="241"/>
    </row>
    <row r="10" spans="1:11" ht="30" customHeight="1" thickBot="1">
      <c r="A10" s="570" t="s">
        <v>158</v>
      </c>
      <c r="B10" s="571"/>
      <c r="C10" s="571"/>
      <c r="D10" s="571"/>
      <c r="E10" s="573"/>
      <c r="F10" s="331">
        <f>SUM(F6:F9)</f>
        <v>10000</v>
      </c>
      <c r="G10" s="329"/>
      <c r="H10" s="241"/>
      <c r="I10" s="241"/>
      <c r="J10" s="241"/>
      <c r="K10" s="241"/>
    </row>
    <row r="11" spans="7:11" ht="12.75">
      <c r="G11" s="241"/>
      <c r="H11" s="241"/>
      <c r="I11" s="241"/>
      <c r="J11" s="241"/>
      <c r="K11" s="241"/>
    </row>
    <row r="12" spans="7:11" ht="12.75">
      <c r="G12" s="241"/>
      <c r="H12" s="241"/>
      <c r="I12" s="241"/>
      <c r="J12" s="241"/>
      <c r="K12" s="241"/>
    </row>
    <row r="13" spans="1:11" ht="12.75">
      <c r="A13" s="103"/>
      <c r="G13" s="241"/>
      <c r="H13" s="241"/>
      <c r="I13" s="241"/>
      <c r="J13" s="241"/>
      <c r="K13" s="241"/>
    </row>
    <row r="14" spans="5:11" ht="12.75">
      <c r="E14" t="s">
        <v>544</v>
      </c>
      <c r="G14" s="241"/>
      <c r="H14" s="241"/>
      <c r="I14" s="241"/>
      <c r="J14" s="241"/>
      <c r="K14" s="241"/>
    </row>
    <row r="15" spans="7:11" ht="12.75">
      <c r="G15" s="241"/>
      <c r="H15" s="241"/>
      <c r="I15" s="241"/>
      <c r="J15" s="241"/>
      <c r="K15" s="241"/>
    </row>
    <row r="16" spans="5:11" ht="12.75">
      <c r="E16" t="s">
        <v>545</v>
      </c>
      <c r="G16" s="241"/>
      <c r="H16" s="241"/>
      <c r="I16" s="241"/>
      <c r="J16" s="241"/>
      <c r="K16" s="241"/>
    </row>
    <row r="17" spans="7:11" ht="12.75">
      <c r="G17" s="241"/>
      <c r="H17" s="241"/>
      <c r="I17" s="241"/>
      <c r="J17" s="241"/>
      <c r="K17" s="241"/>
    </row>
    <row r="18" spans="7:11" ht="12.75">
      <c r="G18" s="241"/>
      <c r="H18" s="241"/>
      <c r="I18" s="241"/>
      <c r="J18" s="241"/>
      <c r="K18" s="241"/>
    </row>
    <row r="19" spans="7:11" ht="12.75">
      <c r="G19" s="241"/>
      <c r="H19" s="241"/>
      <c r="I19" s="241"/>
      <c r="J19" s="241"/>
      <c r="K19" s="241"/>
    </row>
    <row r="20" spans="7:11" ht="12.75">
      <c r="G20" s="241"/>
      <c r="H20" s="241"/>
      <c r="I20" s="241"/>
      <c r="J20" s="241"/>
      <c r="K20" s="241"/>
    </row>
    <row r="21" spans="7:11" ht="12.75">
      <c r="G21" s="241"/>
      <c r="H21" s="241"/>
      <c r="I21" s="241"/>
      <c r="J21" s="241"/>
      <c r="K21" s="241"/>
    </row>
    <row r="22" spans="7:11" ht="12.75">
      <c r="G22" s="241"/>
      <c r="H22" s="241"/>
      <c r="I22" s="241"/>
      <c r="J22" s="241"/>
      <c r="K22" s="241"/>
    </row>
    <row r="23" spans="7:11" ht="12.75">
      <c r="G23" s="241"/>
      <c r="H23" s="241"/>
      <c r="I23" s="241"/>
      <c r="J23" s="241"/>
      <c r="K23" s="241"/>
    </row>
    <row r="24" spans="7:11" ht="12.75">
      <c r="G24" s="241"/>
      <c r="H24" s="241"/>
      <c r="I24" s="241"/>
      <c r="J24" s="241"/>
      <c r="K24" s="241"/>
    </row>
    <row r="25" spans="7:11" ht="12.75">
      <c r="G25" s="241"/>
      <c r="H25" s="241"/>
      <c r="I25" s="241"/>
      <c r="J25" s="241"/>
      <c r="K25" s="241"/>
    </row>
    <row r="26" spans="7:11" ht="12.75">
      <c r="G26" s="241"/>
      <c r="H26" s="241"/>
      <c r="I26" s="241"/>
      <c r="J26" s="241"/>
      <c r="K26" s="241"/>
    </row>
    <row r="27" spans="7:11" ht="12.75">
      <c r="G27" s="241"/>
      <c r="H27" s="241"/>
      <c r="I27" s="241"/>
      <c r="J27" s="241"/>
      <c r="K27" s="241"/>
    </row>
    <row r="28" spans="7:11" ht="12.75">
      <c r="G28" s="241"/>
      <c r="H28" s="241"/>
      <c r="I28" s="241"/>
      <c r="J28" s="241"/>
      <c r="K28" s="241"/>
    </row>
    <row r="29" spans="7:11" ht="12.75">
      <c r="G29" s="241"/>
      <c r="H29" s="241"/>
      <c r="I29" s="241"/>
      <c r="J29" s="241"/>
      <c r="K29" s="241"/>
    </row>
    <row r="30" spans="7:11" ht="12.75">
      <c r="G30" s="241"/>
      <c r="H30" s="241"/>
      <c r="I30" s="241"/>
      <c r="J30" s="241"/>
      <c r="K30" s="241"/>
    </row>
    <row r="31" spans="7:11" ht="12.75">
      <c r="G31" s="241"/>
      <c r="H31" s="241"/>
      <c r="I31" s="241"/>
      <c r="J31" s="241"/>
      <c r="K31" s="241"/>
    </row>
    <row r="32" spans="7:11" ht="12.75">
      <c r="G32" s="241"/>
      <c r="H32" s="241"/>
      <c r="I32" s="241"/>
      <c r="J32" s="241"/>
      <c r="K32" s="241"/>
    </row>
    <row r="33" spans="7:11" ht="12.75">
      <c r="G33" s="241"/>
      <c r="H33" s="241"/>
      <c r="I33" s="241"/>
      <c r="J33" s="241"/>
      <c r="K33" s="241"/>
    </row>
    <row r="34" spans="7:11" ht="12.75">
      <c r="G34" s="241"/>
      <c r="H34" s="241"/>
      <c r="I34" s="241"/>
      <c r="J34" s="241"/>
      <c r="K34" s="241"/>
    </row>
    <row r="35" spans="7:11" ht="12.75">
      <c r="G35" s="241"/>
      <c r="H35" s="241"/>
      <c r="I35" s="241"/>
      <c r="J35" s="241"/>
      <c r="K35" s="241"/>
    </row>
    <row r="36" spans="7:11" ht="12.75">
      <c r="G36" s="241"/>
      <c r="H36" s="241"/>
      <c r="I36" s="241"/>
      <c r="J36" s="241"/>
      <c r="K36" s="241"/>
    </row>
    <row r="37" spans="7:11" ht="12.75">
      <c r="G37" s="241"/>
      <c r="H37" s="241"/>
      <c r="I37" s="241"/>
      <c r="J37" s="241"/>
      <c r="K37" s="241"/>
    </row>
    <row r="38" spans="7:11" ht="12.75">
      <c r="G38" s="241"/>
      <c r="H38" s="241"/>
      <c r="I38" s="241"/>
      <c r="J38" s="241"/>
      <c r="K38" s="241"/>
    </row>
    <row r="39" spans="7:11" ht="12.75">
      <c r="G39" s="241"/>
      <c r="H39" s="241"/>
      <c r="I39" s="241"/>
      <c r="J39" s="241"/>
      <c r="K39" s="241"/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
do uchwały Rady Gminy nrV/17/2007
z dnia 25 stycznia 2007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D1">
      <selection activeCell="I4" sqref="I4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7" width="9.125" style="2" customWidth="1"/>
    <col min="8" max="9" width="10.75390625" style="2" customWidth="1"/>
    <col min="10" max="10" width="10.875" style="2" customWidth="1"/>
    <col min="11" max="16384" width="9.125" style="2" customWidth="1"/>
  </cols>
  <sheetData>
    <row r="1" spans="1:10" ht="19.5" customHeight="1">
      <c r="A1" s="467" t="s">
        <v>45</v>
      </c>
      <c r="B1" s="467"/>
      <c r="C1" s="467"/>
      <c r="D1" s="8"/>
      <c r="E1" s="8"/>
      <c r="F1" s="8"/>
      <c r="G1" s="8"/>
      <c r="H1" s="8"/>
      <c r="I1" s="8"/>
      <c r="J1" s="8"/>
    </row>
    <row r="2" spans="1:7" ht="19.5" customHeight="1">
      <c r="A2" s="467" t="s">
        <v>53</v>
      </c>
      <c r="B2" s="467"/>
      <c r="C2" s="467"/>
      <c r="D2" s="8"/>
      <c r="E2" s="8"/>
      <c r="F2" s="8"/>
      <c r="G2" s="8"/>
    </row>
    <row r="3" spans="5:11" ht="12.75">
      <c r="E3" s="7"/>
      <c r="F3" s="7"/>
      <c r="G3" s="7"/>
      <c r="H3" s="417"/>
      <c r="I3" s="417"/>
      <c r="J3" s="417"/>
      <c r="K3" s="417"/>
    </row>
    <row r="4" spans="3:11" ht="12.75">
      <c r="C4" s="11" t="s">
        <v>48</v>
      </c>
      <c r="E4" s="7"/>
      <c r="F4" s="7"/>
      <c r="G4" s="7"/>
      <c r="H4" s="417"/>
      <c r="I4" s="417"/>
      <c r="J4" s="417"/>
      <c r="K4" s="417"/>
    </row>
    <row r="5" spans="1:11" ht="19.5" customHeight="1">
      <c r="A5" s="18" t="s">
        <v>74</v>
      </c>
      <c r="B5" s="18" t="s">
        <v>0</v>
      </c>
      <c r="C5" s="18" t="s">
        <v>70</v>
      </c>
      <c r="D5" s="9"/>
      <c r="E5" s="432"/>
      <c r="F5" s="432"/>
      <c r="G5" s="432"/>
      <c r="H5" s="433">
        <v>8</v>
      </c>
      <c r="I5" s="433">
        <v>9</v>
      </c>
      <c r="J5" s="433">
        <v>10</v>
      </c>
      <c r="K5" s="240">
        <v>11</v>
      </c>
    </row>
    <row r="6" spans="1:11" ht="19.5" customHeight="1">
      <c r="A6" s="28" t="s">
        <v>11</v>
      </c>
      <c r="B6" s="42" t="s">
        <v>77</v>
      </c>
      <c r="C6" s="28">
        <v>1610</v>
      </c>
      <c r="D6" s="9"/>
      <c r="E6" s="432"/>
      <c r="F6" s="432"/>
      <c r="G6" s="432"/>
      <c r="H6" s="432"/>
      <c r="I6" s="434"/>
      <c r="J6" s="434"/>
      <c r="K6" s="7"/>
    </row>
    <row r="7" spans="1:11" ht="19.5" customHeight="1">
      <c r="A7" s="28" t="s">
        <v>17</v>
      </c>
      <c r="B7" s="42" t="s">
        <v>10</v>
      </c>
      <c r="C7" s="28">
        <f>SUM(C8:C10)</f>
        <v>5000</v>
      </c>
      <c r="D7" s="9"/>
      <c r="E7" s="432"/>
      <c r="F7" s="432"/>
      <c r="G7" s="432"/>
      <c r="H7" s="432"/>
      <c r="I7" s="434"/>
      <c r="J7" s="434"/>
      <c r="K7" s="7"/>
    </row>
    <row r="8" spans="1:11" ht="19.5" customHeight="1">
      <c r="A8" s="43" t="s">
        <v>13</v>
      </c>
      <c r="B8" s="44" t="s">
        <v>522</v>
      </c>
      <c r="C8" s="43">
        <v>5000</v>
      </c>
      <c r="D8" s="9"/>
      <c r="E8" s="432"/>
      <c r="F8" s="432"/>
      <c r="G8" s="432"/>
      <c r="H8" s="432"/>
      <c r="I8" s="434"/>
      <c r="J8" s="434"/>
      <c r="K8" s="7"/>
    </row>
    <row r="9" spans="1:11" ht="19.5" customHeight="1">
      <c r="A9" s="31" t="s">
        <v>14</v>
      </c>
      <c r="B9" s="45"/>
      <c r="C9" s="31"/>
      <c r="D9" s="9"/>
      <c r="E9" s="432"/>
      <c r="F9" s="432"/>
      <c r="G9" s="432"/>
      <c r="H9" s="432"/>
      <c r="I9" s="434"/>
      <c r="J9" s="434"/>
      <c r="K9" s="7"/>
    </row>
    <row r="10" spans="1:11" ht="19.5" customHeight="1">
      <c r="A10" s="32" t="s">
        <v>15</v>
      </c>
      <c r="B10" s="46"/>
      <c r="C10" s="32"/>
      <c r="D10" s="9"/>
      <c r="E10" s="432"/>
      <c r="F10" s="432"/>
      <c r="G10" s="432"/>
      <c r="H10" s="432"/>
      <c r="I10" s="434"/>
      <c r="J10" s="434"/>
      <c r="K10" s="7"/>
    </row>
    <row r="11" spans="1:11" ht="19.5" customHeight="1">
      <c r="A11" s="28" t="s">
        <v>18</v>
      </c>
      <c r="B11" s="42" t="s">
        <v>9</v>
      </c>
      <c r="C11" s="28">
        <f>SUM(C12,C15)</f>
        <v>5000</v>
      </c>
      <c r="D11" s="9"/>
      <c r="E11" s="432"/>
      <c r="F11" s="432"/>
      <c r="G11" s="432"/>
      <c r="H11" s="432"/>
      <c r="I11" s="434"/>
      <c r="J11" s="434"/>
      <c r="K11" s="7"/>
    </row>
    <row r="12" spans="1:11" ht="19.5" customHeight="1">
      <c r="A12" s="30" t="s">
        <v>13</v>
      </c>
      <c r="B12" s="47" t="s">
        <v>43</v>
      </c>
      <c r="C12" s="30">
        <f>SUM(C13:C14)</f>
        <v>0</v>
      </c>
      <c r="D12" s="9"/>
      <c r="E12" s="432"/>
      <c r="F12" s="432"/>
      <c r="G12" s="432"/>
      <c r="H12" s="432"/>
      <c r="I12" s="434"/>
      <c r="J12" s="434"/>
      <c r="K12" s="7"/>
    </row>
    <row r="13" spans="1:11" ht="15" customHeight="1">
      <c r="A13" s="31"/>
      <c r="B13" s="45"/>
      <c r="C13" s="31"/>
      <c r="D13" s="9"/>
      <c r="E13" s="432"/>
      <c r="F13" s="432"/>
      <c r="G13" s="432"/>
      <c r="H13" s="432"/>
      <c r="I13" s="434"/>
      <c r="J13" s="434"/>
      <c r="K13" s="7"/>
    </row>
    <row r="14" spans="1:11" ht="15" customHeight="1">
      <c r="A14" s="31"/>
      <c r="B14" s="45"/>
      <c r="C14" s="31"/>
      <c r="D14" s="9"/>
      <c r="E14" s="432"/>
      <c r="F14" s="432"/>
      <c r="G14" s="432"/>
      <c r="H14" s="432"/>
      <c r="I14" s="434"/>
      <c r="J14" s="434"/>
      <c r="K14" s="7"/>
    </row>
    <row r="15" spans="1:11" ht="19.5" customHeight="1">
      <c r="A15" s="31" t="s">
        <v>14</v>
      </c>
      <c r="B15" s="45" t="s">
        <v>46</v>
      </c>
      <c r="C15" s="31">
        <f>SUM(C16:C17)</f>
        <v>5000</v>
      </c>
      <c r="D15" s="9"/>
      <c r="E15" s="432"/>
      <c r="F15" s="432"/>
      <c r="G15" s="432"/>
      <c r="H15" s="432"/>
      <c r="I15" s="434"/>
      <c r="J15" s="434"/>
      <c r="K15" s="7"/>
    </row>
    <row r="16" spans="1:11" ht="25.5">
      <c r="A16" s="31"/>
      <c r="B16" s="48" t="s">
        <v>507</v>
      </c>
      <c r="C16" s="31">
        <v>5000</v>
      </c>
      <c r="D16" s="9"/>
      <c r="E16" s="432"/>
      <c r="F16" s="432"/>
      <c r="G16" s="432"/>
      <c r="H16" s="432"/>
      <c r="I16" s="434"/>
      <c r="J16" s="434"/>
      <c r="K16" s="7"/>
    </row>
    <row r="17" spans="1:11" ht="15" customHeight="1">
      <c r="A17" s="32"/>
      <c r="B17" s="49"/>
      <c r="C17" s="32"/>
      <c r="D17" s="9"/>
      <c r="E17" s="432"/>
      <c r="F17" s="432"/>
      <c r="G17" s="432"/>
      <c r="H17" s="432"/>
      <c r="I17" s="434"/>
      <c r="J17" s="434"/>
      <c r="K17" s="7"/>
    </row>
    <row r="18" spans="1:11" ht="19.5" customHeight="1">
      <c r="A18" s="28" t="s">
        <v>44</v>
      </c>
      <c r="B18" s="42" t="s">
        <v>79</v>
      </c>
      <c r="C18" s="28">
        <v>1610</v>
      </c>
      <c r="D18" s="9"/>
      <c r="E18" s="432"/>
      <c r="F18" s="432"/>
      <c r="G18" s="432"/>
      <c r="H18" s="432"/>
      <c r="I18" s="434"/>
      <c r="J18" s="434"/>
      <c r="K18" s="7"/>
    </row>
    <row r="19" spans="1:11" ht="15">
      <c r="A19" s="9"/>
      <c r="B19" s="9"/>
      <c r="C19" s="9"/>
      <c r="D19" s="9"/>
      <c r="E19" s="432"/>
      <c r="F19" s="432"/>
      <c r="G19" s="432"/>
      <c r="H19" s="432"/>
      <c r="I19" s="434"/>
      <c r="J19" s="434"/>
      <c r="K19" s="7"/>
    </row>
    <row r="20" spans="1:11" ht="15">
      <c r="A20" s="9"/>
      <c r="B20" s="9"/>
      <c r="C20" s="9"/>
      <c r="D20" s="9"/>
      <c r="E20" s="432"/>
      <c r="F20" s="432"/>
      <c r="G20" s="432"/>
      <c r="H20" s="432"/>
      <c r="I20" s="434"/>
      <c r="J20" s="434"/>
      <c r="K20" s="7"/>
    </row>
    <row r="21" spans="1:11" ht="15">
      <c r="A21" s="9"/>
      <c r="B21" s="56" t="s">
        <v>538</v>
      </c>
      <c r="C21" s="9"/>
      <c r="D21" s="9"/>
      <c r="E21" s="432"/>
      <c r="F21" s="432"/>
      <c r="G21" s="432"/>
      <c r="H21" s="432"/>
      <c r="I21" s="434"/>
      <c r="J21" s="434"/>
      <c r="K21" s="7"/>
    </row>
    <row r="22" spans="1:11" ht="15">
      <c r="A22" s="9"/>
      <c r="B22" s="56"/>
      <c r="C22" s="9"/>
      <c r="D22" s="9"/>
      <c r="E22" s="432"/>
      <c r="F22" s="432"/>
      <c r="G22" s="432"/>
      <c r="H22" s="432"/>
      <c r="I22" s="434"/>
      <c r="J22" s="434"/>
      <c r="K22" s="7"/>
    </row>
    <row r="23" spans="1:11" ht="15">
      <c r="A23" s="9"/>
      <c r="B23" s="56" t="s">
        <v>537</v>
      </c>
      <c r="C23" s="9"/>
      <c r="D23" s="9"/>
      <c r="E23" s="432"/>
      <c r="F23" s="432"/>
      <c r="G23" s="432"/>
      <c r="H23" s="432"/>
      <c r="I23" s="434"/>
      <c r="J23" s="434"/>
      <c r="K23" s="7"/>
    </row>
    <row r="24" spans="1:11" ht="15">
      <c r="A24" s="9"/>
      <c r="B24" s="9"/>
      <c r="C24" s="9"/>
      <c r="D24" s="9"/>
      <c r="E24" s="432"/>
      <c r="F24" s="432"/>
      <c r="G24" s="432"/>
      <c r="H24" s="432"/>
      <c r="I24" s="434"/>
      <c r="J24" s="434"/>
      <c r="K24" s="7"/>
    </row>
    <row r="25" spans="1:11" ht="15">
      <c r="A25" s="10"/>
      <c r="B25" s="10"/>
      <c r="C25" s="10"/>
      <c r="D25" s="10"/>
      <c r="E25" s="434"/>
      <c r="F25" s="434"/>
      <c r="G25" s="434"/>
      <c r="H25" s="434"/>
      <c r="I25" s="434"/>
      <c r="J25" s="434"/>
      <c r="K25" s="7"/>
    </row>
    <row r="26" spans="1:11" ht="15">
      <c r="A26" s="10"/>
      <c r="B26" s="10"/>
      <c r="C26" s="10"/>
      <c r="D26" s="10"/>
      <c r="E26" s="434"/>
      <c r="F26" s="434"/>
      <c r="G26" s="434"/>
      <c r="H26" s="434"/>
      <c r="I26" s="434"/>
      <c r="J26" s="434"/>
      <c r="K26" s="7"/>
    </row>
    <row r="27" spans="1:11" ht="15">
      <c r="A27" s="10"/>
      <c r="B27" s="10"/>
      <c r="C27" s="10"/>
      <c r="D27" s="10"/>
      <c r="E27" s="434"/>
      <c r="F27" s="434"/>
      <c r="G27" s="434"/>
      <c r="H27" s="434"/>
      <c r="I27" s="434"/>
      <c r="J27" s="434"/>
      <c r="K27" s="7"/>
    </row>
    <row r="28" spans="1:11" ht="15">
      <c r="A28" s="10"/>
      <c r="B28" s="10"/>
      <c r="C28" s="10"/>
      <c r="D28" s="10"/>
      <c r="E28" s="434"/>
      <c r="F28" s="434"/>
      <c r="G28" s="434"/>
      <c r="H28" s="434"/>
      <c r="I28" s="434"/>
      <c r="J28" s="434"/>
      <c r="K28" s="7"/>
    </row>
    <row r="29" spans="5:11" ht="12.75">
      <c r="E29" s="7"/>
      <c r="F29" s="7"/>
      <c r="G29" s="7"/>
      <c r="H29" s="7"/>
      <c r="I29" s="7"/>
      <c r="J29" s="7"/>
      <c r="K29" s="7"/>
    </row>
    <row r="30" spans="5:11" ht="12.75">
      <c r="E30" s="7"/>
      <c r="F30" s="7"/>
      <c r="G30" s="7"/>
      <c r="H30" s="7"/>
      <c r="I30" s="7"/>
      <c r="J30" s="7"/>
      <c r="K30" s="7"/>
    </row>
    <row r="31" spans="5:11" ht="12.75">
      <c r="E31" s="7"/>
      <c r="F31" s="7"/>
      <c r="G31" s="7"/>
      <c r="H31" s="7"/>
      <c r="I31" s="7"/>
      <c r="J31" s="7"/>
      <c r="K31" s="7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11
do uchwały Rady Gminy V/17/2007
z dnia25 stycznia 2007 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I7" sqref="I7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7" width="9.125" style="2" customWidth="1"/>
    <col min="8" max="9" width="10.75390625" style="2" customWidth="1"/>
    <col min="10" max="10" width="10.875" style="2" customWidth="1"/>
    <col min="11" max="16384" width="9.125" style="2" customWidth="1"/>
  </cols>
  <sheetData>
    <row r="1" spans="1:10" ht="19.5" customHeight="1">
      <c r="A1" s="467" t="s">
        <v>204</v>
      </c>
      <c r="B1" s="467"/>
      <c r="C1" s="467"/>
      <c r="D1" s="8"/>
      <c r="E1" s="8"/>
      <c r="F1" s="8"/>
      <c r="G1" s="8"/>
      <c r="H1" s="8"/>
      <c r="I1" s="8"/>
      <c r="J1" s="8"/>
    </row>
    <row r="2" spans="1:7" ht="19.5" customHeight="1" thickBot="1">
      <c r="A2" s="467" t="s">
        <v>142</v>
      </c>
      <c r="B2" s="467"/>
      <c r="C2" s="467"/>
      <c r="D2" s="8"/>
      <c r="E2" s="8"/>
      <c r="F2" s="8"/>
      <c r="G2" s="8"/>
    </row>
    <row r="3" spans="5:11" ht="13.5" thickBot="1">
      <c r="E3" s="199"/>
      <c r="F3" s="198"/>
      <c r="G3" s="198"/>
      <c r="H3" s="215"/>
      <c r="I3" s="215"/>
      <c r="J3" s="215"/>
      <c r="K3" s="216"/>
    </row>
    <row r="4" spans="3:11" ht="13.5" thickBot="1">
      <c r="C4" s="11" t="s">
        <v>48</v>
      </c>
      <c r="H4" s="108"/>
      <c r="I4" s="108"/>
      <c r="J4" s="108"/>
      <c r="K4" s="221"/>
    </row>
    <row r="5" spans="1:11" ht="19.5" customHeight="1" thickBot="1">
      <c r="A5" s="18" t="s">
        <v>74</v>
      </c>
      <c r="B5" s="18" t="s">
        <v>0</v>
      </c>
      <c r="C5" s="18" t="s">
        <v>70</v>
      </c>
      <c r="D5" s="9"/>
      <c r="E5" s="9"/>
      <c r="F5" s="9"/>
      <c r="G5" s="9"/>
      <c r="H5" s="82">
        <v>8</v>
      </c>
      <c r="I5" s="82">
        <v>9</v>
      </c>
      <c r="J5" s="82">
        <v>10</v>
      </c>
      <c r="K5" s="210">
        <v>11</v>
      </c>
    </row>
    <row r="6" spans="1:11" ht="19.5" customHeight="1">
      <c r="A6" s="28" t="s">
        <v>11</v>
      </c>
      <c r="B6" s="42" t="s">
        <v>77</v>
      </c>
      <c r="C6" s="28"/>
      <c r="D6" s="9"/>
      <c r="E6" s="9"/>
      <c r="F6" s="9"/>
      <c r="G6" s="9"/>
      <c r="H6" s="206"/>
      <c r="I6" s="207"/>
      <c r="J6" s="207"/>
      <c r="K6" s="190"/>
    </row>
    <row r="7" spans="1:11" ht="19.5" customHeight="1">
      <c r="A7" s="28" t="s">
        <v>17</v>
      </c>
      <c r="B7" s="42" t="s">
        <v>10</v>
      </c>
      <c r="C7" s="28"/>
      <c r="D7" s="9"/>
      <c r="E7" s="9"/>
      <c r="F7" s="9"/>
      <c r="G7" s="9"/>
      <c r="H7" s="168"/>
      <c r="I7" s="169"/>
      <c r="J7" s="169"/>
      <c r="K7" s="177"/>
    </row>
    <row r="8" spans="1:11" ht="19.5" customHeight="1">
      <c r="A8" s="43" t="s">
        <v>13</v>
      </c>
      <c r="B8" s="44"/>
      <c r="C8" s="43"/>
      <c r="D8" s="9"/>
      <c r="E8" s="9"/>
      <c r="F8" s="9"/>
      <c r="G8" s="9"/>
      <c r="H8" s="168"/>
      <c r="I8" s="169"/>
      <c r="J8" s="169"/>
      <c r="K8" s="177"/>
    </row>
    <row r="9" spans="1:11" ht="19.5" customHeight="1">
      <c r="A9" s="31" t="s">
        <v>14</v>
      </c>
      <c r="B9" s="45"/>
      <c r="C9" s="31"/>
      <c r="D9" s="9"/>
      <c r="E9" s="9"/>
      <c r="F9" s="9"/>
      <c r="G9" s="9"/>
      <c r="H9" s="168"/>
      <c r="I9" s="169"/>
      <c r="J9" s="169"/>
      <c r="K9" s="177"/>
    </row>
    <row r="10" spans="1:11" ht="19.5" customHeight="1">
      <c r="A10" s="32" t="s">
        <v>15</v>
      </c>
      <c r="B10" s="46"/>
      <c r="C10" s="32"/>
      <c r="D10" s="9"/>
      <c r="E10" s="9"/>
      <c r="F10" s="9"/>
      <c r="G10" s="9"/>
      <c r="H10" s="168"/>
      <c r="I10" s="169"/>
      <c r="J10" s="169"/>
      <c r="K10" s="177"/>
    </row>
    <row r="11" spans="1:11" ht="19.5" customHeight="1">
      <c r="A11" s="28" t="s">
        <v>18</v>
      </c>
      <c r="B11" s="42" t="s">
        <v>9</v>
      </c>
      <c r="C11" s="28"/>
      <c r="D11" s="9"/>
      <c r="E11" s="9"/>
      <c r="F11" s="9"/>
      <c r="G11" s="9"/>
      <c r="H11" s="168"/>
      <c r="I11" s="169"/>
      <c r="J11" s="169"/>
      <c r="K11" s="177"/>
    </row>
    <row r="12" spans="1:11" ht="19.5" customHeight="1">
      <c r="A12" s="30" t="s">
        <v>13</v>
      </c>
      <c r="B12" s="47" t="s">
        <v>43</v>
      </c>
      <c r="C12" s="30"/>
      <c r="D12" s="9"/>
      <c r="E12" s="9"/>
      <c r="F12" s="9"/>
      <c r="G12" s="9"/>
      <c r="H12" s="168"/>
      <c r="I12" s="169"/>
      <c r="J12" s="169"/>
      <c r="K12" s="177"/>
    </row>
    <row r="13" spans="1:11" ht="15" customHeight="1">
      <c r="A13" s="31"/>
      <c r="B13" s="45"/>
      <c r="C13" s="31"/>
      <c r="D13" s="9"/>
      <c r="E13" s="9"/>
      <c r="F13" s="9"/>
      <c r="G13" s="9"/>
      <c r="H13" s="168"/>
      <c r="I13" s="169"/>
      <c r="J13" s="169"/>
      <c r="K13" s="177"/>
    </row>
    <row r="14" spans="1:11" ht="15" customHeight="1">
      <c r="A14" s="31"/>
      <c r="B14" s="45"/>
      <c r="C14" s="31"/>
      <c r="D14" s="9"/>
      <c r="E14" s="9"/>
      <c r="F14" s="9"/>
      <c r="G14" s="9"/>
      <c r="H14" s="168"/>
      <c r="I14" s="169"/>
      <c r="J14" s="169"/>
      <c r="K14" s="177"/>
    </row>
    <row r="15" spans="1:11" ht="19.5" customHeight="1">
      <c r="A15" s="31" t="s">
        <v>14</v>
      </c>
      <c r="B15" s="45" t="s">
        <v>46</v>
      </c>
      <c r="C15" s="31"/>
      <c r="D15" s="9"/>
      <c r="E15" s="9"/>
      <c r="F15" s="9"/>
      <c r="G15" s="9"/>
      <c r="H15" s="168"/>
      <c r="I15" s="169"/>
      <c r="J15" s="169"/>
      <c r="K15" s="177"/>
    </row>
    <row r="16" spans="1:11" ht="15">
      <c r="A16" s="31"/>
      <c r="B16" s="48"/>
      <c r="C16" s="31"/>
      <c r="D16" s="9"/>
      <c r="E16" s="9"/>
      <c r="F16" s="9"/>
      <c r="G16" s="9"/>
      <c r="H16" s="168"/>
      <c r="I16" s="169"/>
      <c r="J16" s="169"/>
      <c r="K16" s="177"/>
    </row>
    <row r="17" spans="1:11" ht="15" customHeight="1">
      <c r="A17" s="32"/>
      <c r="B17" s="49"/>
      <c r="C17" s="32"/>
      <c r="D17" s="9"/>
      <c r="E17" s="9"/>
      <c r="F17" s="9"/>
      <c r="G17" s="9"/>
      <c r="H17" s="168"/>
      <c r="I17" s="169"/>
      <c r="J17" s="169"/>
      <c r="K17" s="177"/>
    </row>
    <row r="18" spans="1:11" ht="19.5" customHeight="1">
      <c r="A18" s="28" t="s">
        <v>44</v>
      </c>
      <c r="B18" s="42" t="s">
        <v>79</v>
      </c>
      <c r="C18" s="28"/>
      <c r="D18" s="9"/>
      <c r="E18" s="9"/>
      <c r="F18" s="9"/>
      <c r="G18" s="9"/>
      <c r="H18" s="168"/>
      <c r="I18" s="169"/>
      <c r="J18" s="169"/>
      <c r="K18" s="177"/>
    </row>
    <row r="19" spans="1:11" ht="15">
      <c r="A19" s="9"/>
      <c r="B19" s="9"/>
      <c r="C19" s="9"/>
      <c r="D19" s="9"/>
      <c r="E19" s="9"/>
      <c r="F19" s="9"/>
      <c r="G19" s="9"/>
      <c r="H19" s="168"/>
      <c r="I19" s="169"/>
      <c r="J19" s="169"/>
      <c r="K19" s="177"/>
    </row>
    <row r="20" spans="1:11" ht="15">
      <c r="A20" s="9"/>
      <c r="B20" s="9"/>
      <c r="C20" s="9"/>
      <c r="D20" s="9"/>
      <c r="E20" s="9"/>
      <c r="F20" s="9"/>
      <c r="G20" s="9"/>
      <c r="H20" s="168"/>
      <c r="I20" s="169"/>
      <c r="J20" s="169"/>
      <c r="K20" s="177"/>
    </row>
    <row r="21" spans="1:11" ht="15">
      <c r="A21" s="574" t="s">
        <v>205</v>
      </c>
      <c r="B21" s="574"/>
      <c r="C21" s="574"/>
      <c r="D21" s="9"/>
      <c r="E21" s="9"/>
      <c r="F21" s="9"/>
      <c r="G21" s="9"/>
      <c r="H21" s="168"/>
      <c r="I21" s="169"/>
      <c r="J21" s="169"/>
      <c r="K21" s="177"/>
    </row>
    <row r="22" spans="1:11" ht="15">
      <c r="A22" s="9"/>
      <c r="B22" s="9"/>
      <c r="C22" s="9"/>
      <c r="D22" s="9"/>
      <c r="E22" s="9"/>
      <c r="F22" s="9"/>
      <c r="G22" s="9"/>
      <c r="H22" s="168"/>
      <c r="I22" s="169"/>
      <c r="J22" s="169"/>
      <c r="K22" s="177"/>
    </row>
    <row r="23" spans="1:11" ht="15">
      <c r="A23" s="9"/>
      <c r="B23" s="9"/>
      <c r="C23" s="9"/>
      <c r="D23" s="9"/>
      <c r="E23" s="9"/>
      <c r="F23" s="9"/>
      <c r="G23" s="9"/>
      <c r="H23" s="168"/>
      <c r="I23" s="169"/>
      <c r="J23" s="169"/>
      <c r="K23" s="177"/>
    </row>
    <row r="24" spans="1:11" ht="15">
      <c r="A24" s="9"/>
      <c r="B24" s="9"/>
      <c r="C24" s="9"/>
      <c r="D24" s="9"/>
      <c r="E24" s="9"/>
      <c r="F24" s="9"/>
      <c r="G24" s="9"/>
      <c r="H24" s="168"/>
      <c r="I24" s="169"/>
      <c r="J24" s="169"/>
      <c r="K24" s="177"/>
    </row>
    <row r="25" spans="1:11" ht="15">
      <c r="A25" s="10"/>
      <c r="B25" s="10"/>
      <c r="C25" s="10"/>
      <c r="D25" s="10"/>
      <c r="E25" s="10"/>
      <c r="F25" s="10"/>
      <c r="G25" s="10"/>
      <c r="H25" s="169"/>
      <c r="I25" s="169"/>
      <c r="J25" s="169"/>
      <c r="K25" s="177"/>
    </row>
    <row r="26" spans="1:11" ht="15">
      <c r="A26" s="10"/>
      <c r="B26" s="10"/>
      <c r="C26" s="10"/>
      <c r="D26" s="10"/>
      <c r="E26" s="10"/>
      <c r="F26" s="10"/>
      <c r="G26" s="10"/>
      <c r="H26" s="169"/>
      <c r="I26" s="169"/>
      <c r="J26" s="169"/>
      <c r="K26" s="177"/>
    </row>
    <row r="27" spans="1:11" ht="15">
      <c r="A27" s="10"/>
      <c r="B27" s="10"/>
      <c r="C27" s="10"/>
      <c r="D27" s="10"/>
      <c r="E27" s="10"/>
      <c r="F27" s="10"/>
      <c r="G27" s="10"/>
      <c r="H27" s="169"/>
      <c r="I27" s="169"/>
      <c r="J27" s="169"/>
      <c r="K27" s="177"/>
    </row>
    <row r="28" spans="1:11" ht="15">
      <c r="A28" s="10"/>
      <c r="B28" s="10"/>
      <c r="C28" s="10"/>
      <c r="D28" s="10"/>
      <c r="E28" s="10"/>
      <c r="F28" s="10"/>
      <c r="G28" s="10"/>
      <c r="H28" s="169"/>
      <c r="I28" s="169"/>
      <c r="J28" s="169"/>
      <c r="K28" s="177"/>
    </row>
    <row r="29" spans="8:11" ht="12.75">
      <c r="H29" s="116"/>
      <c r="I29" s="116"/>
      <c r="J29" s="116"/>
      <c r="K29" s="177"/>
    </row>
    <row r="30" spans="8:11" ht="12.75">
      <c r="H30" s="116"/>
      <c r="I30" s="116"/>
      <c r="J30" s="116"/>
      <c r="K30" s="177"/>
    </row>
    <row r="31" spans="8:11" ht="13.5" thickBot="1">
      <c r="H31" s="164"/>
      <c r="I31" s="164"/>
      <c r="J31" s="164"/>
      <c r="K31" s="178"/>
    </row>
  </sheetData>
  <mergeCells count="3">
    <mergeCell ref="A1:C1"/>
    <mergeCell ref="A2:C2"/>
    <mergeCell ref="A21:C2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11
 do uchwały Rady Gminy V/17/2007
z dnia25 stycznia 2007 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I7" sqref="I7"/>
    </sheetView>
  </sheetViews>
  <sheetFormatPr defaultColWidth="9.00390625" defaultRowHeight="12.75"/>
  <cols>
    <col min="1" max="1" width="5.375" style="0" customWidth="1"/>
    <col min="3" max="4" width="10.125" style="0" customWidth="1"/>
    <col min="5" max="5" width="43.625" style="0" customWidth="1"/>
    <col min="6" max="6" width="15.125" style="0" customWidth="1"/>
    <col min="8" max="9" width="10.75390625" style="0" customWidth="1"/>
    <col min="10" max="10" width="10.875" style="0" customWidth="1"/>
  </cols>
  <sheetData>
    <row r="1" spans="1:6" ht="18">
      <c r="A1" s="467" t="s">
        <v>76</v>
      </c>
      <c r="B1" s="467"/>
      <c r="C1" s="467"/>
      <c r="D1" s="467"/>
      <c r="E1" s="467"/>
      <c r="F1" s="467"/>
    </row>
    <row r="2" spans="1:6" ht="15" customHeight="1" thickBot="1">
      <c r="A2" s="8"/>
      <c r="B2" s="8"/>
      <c r="C2" s="8"/>
      <c r="D2" s="8"/>
      <c r="E2" s="8"/>
      <c r="F2" s="8"/>
    </row>
    <row r="3" spans="1:11" ht="13.5" thickBot="1">
      <c r="A3" s="2"/>
      <c r="B3" s="2"/>
      <c r="C3" s="2"/>
      <c r="D3" s="2"/>
      <c r="E3" s="199"/>
      <c r="F3" s="204" t="s">
        <v>48</v>
      </c>
      <c r="G3" s="201"/>
      <c r="H3" s="217"/>
      <c r="I3" s="217"/>
      <c r="J3" s="217"/>
      <c r="K3" s="218"/>
    </row>
    <row r="4" spans="1:11" s="1" customFormat="1" ht="19.5" customHeight="1" thickBot="1">
      <c r="A4" s="22" t="s">
        <v>74</v>
      </c>
      <c r="B4" s="22" t="s">
        <v>2</v>
      </c>
      <c r="C4" s="22" t="s">
        <v>3</v>
      </c>
      <c r="D4" s="22" t="s">
        <v>161</v>
      </c>
      <c r="E4" s="195" t="s">
        <v>54</v>
      </c>
      <c r="F4" s="195" t="s">
        <v>8</v>
      </c>
      <c r="H4" s="226"/>
      <c r="I4" s="226"/>
      <c r="J4" s="226"/>
      <c r="K4" s="227"/>
    </row>
    <row r="5" spans="1:11" ht="7.5" customHeight="1" thickBo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H5" s="211">
        <v>8</v>
      </c>
      <c r="I5" s="211">
        <v>9</v>
      </c>
      <c r="J5" s="211">
        <v>10</v>
      </c>
      <c r="K5" s="212">
        <v>11</v>
      </c>
    </row>
    <row r="6" spans="1:11" ht="30" customHeight="1">
      <c r="A6" s="23"/>
      <c r="B6" s="23"/>
      <c r="C6" s="23"/>
      <c r="D6" s="23"/>
      <c r="E6" s="23"/>
      <c r="F6" s="23"/>
      <c r="H6" s="191"/>
      <c r="I6" s="191"/>
      <c r="J6" s="191"/>
      <c r="K6" s="192"/>
    </row>
    <row r="7" spans="1:11" ht="30" customHeight="1">
      <c r="A7" s="24"/>
      <c r="B7" s="24"/>
      <c r="C7" s="24"/>
      <c r="D7" s="24"/>
      <c r="E7" s="24"/>
      <c r="F7" s="24"/>
      <c r="H7" s="165"/>
      <c r="I7" s="165"/>
      <c r="J7" s="165"/>
      <c r="K7" s="179"/>
    </row>
    <row r="8" spans="1:11" ht="30" customHeight="1">
      <c r="A8" s="24"/>
      <c r="B8" s="24"/>
      <c r="C8" s="24"/>
      <c r="D8" s="24"/>
      <c r="E8" s="24"/>
      <c r="F8" s="24"/>
      <c r="H8" s="165"/>
      <c r="I8" s="165"/>
      <c r="J8" s="165"/>
      <c r="K8" s="179"/>
    </row>
    <row r="9" spans="1:11" ht="30" customHeight="1">
      <c r="A9" s="24"/>
      <c r="B9" s="24"/>
      <c r="C9" s="24"/>
      <c r="D9" s="24"/>
      <c r="E9" s="24"/>
      <c r="F9" s="24"/>
      <c r="H9" s="165"/>
      <c r="I9" s="165"/>
      <c r="J9" s="165"/>
      <c r="K9" s="179"/>
    </row>
    <row r="10" spans="1:11" ht="30" customHeight="1">
      <c r="A10" s="25"/>
      <c r="B10" s="25"/>
      <c r="C10" s="25"/>
      <c r="D10" s="25"/>
      <c r="E10" s="25"/>
      <c r="F10" s="25"/>
      <c r="H10" s="165"/>
      <c r="I10" s="165"/>
      <c r="J10" s="165"/>
      <c r="K10" s="179"/>
    </row>
    <row r="11" spans="1:11" ht="19.5" customHeight="1">
      <c r="A11" s="548" t="s">
        <v>158</v>
      </c>
      <c r="B11" s="548"/>
      <c r="C11" s="548"/>
      <c r="D11" s="548"/>
      <c r="E11" s="548"/>
      <c r="F11" s="21"/>
      <c r="H11" s="165"/>
      <c r="I11" s="165"/>
      <c r="J11" s="165"/>
      <c r="K11" s="179"/>
    </row>
    <row r="12" spans="8:11" ht="12.75">
      <c r="H12" s="165"/>
      <c r="I12" s="165"/>
      <c r="J12" s="165"/>
      <c r="K12" s="179"/>
    </row>
    <row r="13" spans="8:11" ht="12.75">
      <c r="H13" s="165"/>
      <c r="I13" s="165"/>
      <c r="J13" s="165"/>
      <c r="K13" s="179"/>
    </row>
    <row r="14" spans="1:11" ht="14.25">
      <c r="A14" s="103" t="s">
        <v>163</v>
      </c>
      <c r="H14" s="165"/>
      <c r="I14" s="165"/>
      <c r="J14" s="165"/>
      <c r="K14" s="179"/>
    </row>
    <row r="15" spans="8:11" ht="12.75">
      <c r="H15" s="165"/>
      <c r="I15" s="165"/>
      <c r="J15" s="165"/>
      <c r="K15" s="179"/>
    </row>
    <row r="16" spans="8:11" ht="12.75">
      <c r="H16" s="165"/>
      <c r="I16" s="165"/>
      <c r="J16" s="165"/>
      <c r="K16" s="179"/>
    </row>
    <row r="17" spans="8:11" ht="12.75">
      <c r="H17" s="165"/>
      <c r="I17" s="165"/>
      <c r="J17" s="165"/>
      <c r="K17" s="179"/>
    </row>
    <row r="18" spans="8:11" ht="12.75">
      <c r="H18" s="165"/>
      <c r="I18" s="165"/>
      <c r="J18" s="165"/>
      <c r="K18" s="179"/>
    </row>
    <row r="19" spans="8:11" ht="12.75">
      <c r="H19" s="165"/>
      <c r="I19" s="165"/>
      <c r="J19" s="165"/>
      <c r="K19" s="179"/>
    </row>
    <row r="20" spans="8:11" ht="12.75">
      <c r="H20" s="165"/>
      <c r="I20" s="165"/>
      <c r="J20" s="165"/>
      <c r="K20" s="179"/>
    </row>
    <row r="21" spans="8:11" ht="12.75">
      <c r="H21" s="165"/>
      <c r="I21" s="165"/>
      <c r="J21" s="165"/>
      <c r="K21" s="179"/>
    </row>
    <row r="22" spans="8:11" ht="12.75">
      <c r="H22" s="165"/>
      <c r="I22" s="165"/>
      <c r="J22" s="165"/>
      <c r="K22" s="179"/>
    </row>
    <row r="23" spans="8:11" ht="12.75">
      <c r="H23" s="165"/>
      <c r="I23" s="165"/>
      <c r="J23" s="165"/>
      <c r="K23" s="179"/>
    </row>
    <row r="24" spans="8:11" ht="12.75">
      <c r="H24" s="165"/>
      <c r="I24" s="165"/>
      <c r="J24" s="165"/>
      <c r="K24" s="179"/>
    </row>
    <row r="25" spans="8:11" ht="12.75">
      <c r="H25" s="165"/>
      <c r="I25" s="165"/>
      <c r="J25" s="165"/>
      <c r="K25" s="179"/>
    </row>
    <row r="26" spans="8:11" ht="12.75">
      <c r="H26" s="165"/>
      <c r="I26" s="165"/>
      <c r="J26" s="165"/>
      <c r="K26" s="179"/>
    </row>
    <row r="27" spans="8:11" ht="12.75">
      <c r="H27" s="165"/>
      <c r="I27" s="165"/>
      <c r="J27" s="165"/>
      <c r="K27" s="179"/>
    </row>
    <row r="28" spans="8:11" ht="12.75">
      <c r="H28" s="165"/>
      <c r="I28" s="165"/>
      <c r="J28" s="165"/>
      <c r="K28" s="179"/>
    </row>
    <row r="29" spans="8:11" ht="12.75">
      <c r="H29" s="165"/>
      <c r="I29" s="165"/>
      <c r="J29" s="165"/>
      <c r="K29" s="179"/>
    </row>
    <row r="30" spans="8:11" ht="12.75">
      <c r="H30" s="165"/>
      <c r="I30" s="165"/>
      <c r="J30" s="165"/>
      <c r="K30" s="179"/>
    </row>
    <row r="31" spans="8:11" ht="13.5" thickBot="1">
      <c r="H31" s="166"/>
      <c r="I31" s="166"/>
      <c r="J31" s="166"/>
      <c r="K31" s="180"/>
    </row>
  </sheetData>
  <mergeCells count="2">
    <mergeCell ref="A1:F1"/>
    <mergeCell ref="A11:E11"/>
  </mergeCells>
  <printOptions horizontalCentered="1"/>
  <pageMargins left="0.7874015748031497" right="0.5905511811023623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K31"/>
  <sheetViews>
    <sheetView showGridLines="0" defaultGridColor="0" colorId="8" workbookViewId="0" topLeftCell="C1">
      <selection activeCell="I7" sqref="I7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7" width="9.125" style="2" customWidth="1"/>
    <col min="8" max="9" width="10.75390625" style="2" customWidth="1"/>
    <col min="10" max="10" width="10.875" style="2" customWidth="1"/>
    <col min="11" max="16384" width="9.125" style="2" customWidth="1"/>
  </cols>
  <sheetData>
    <row r="1" spans="1:6" ht="37.5" customHeight="1">
      <c r="A1" s="550" t="s">
        <v>93</v>
      </c>
      <c r="B1" s="550"/>
      <c r="C1" s="550"/>
      <c r="D1" s="550"/>
      <c r="E1" s="550"/>
      <c r="F1" s="550"/>
    </row>
    <row r="2" spans="1:6" ht="65.25" customHeight="1" thickBot="1">
      <c r="A2" s="18" t="s">
        <v>74</v>
      </c>
      <c r="B2" s="18" t="s">
        <v>206</v>
      </c>
      <c r="C2" s="18" t="s">
        <v>80</v>
      </c>
      <c r="D2" s="19" t="s">
        <v>81</v>
      </c>
      <c r="E2" s="19" t="s">
        <v>82</v>
      </c>
      <c r="F2" s="19" t="s">
        <v>83</v>
      </c>
    </row>
    <row r="3" spans="1:11" ht="9" customHeight="1" thickBot="1">
      <c r="A3" s="20">
        <v>1</v>
      </c>
      <c r="B3" s="20">
        <v>2</v>
      </c>
      <c r="C3" s="20">
        <v>3</v>
      </c>
      <c r="D3" s="140">
        <v>4</v>
      </c>
      <c r="E3" s="202">
        <v>5</v>
      </c>
      <c r="F3" s="203">
        <v>6</v>
      </c>
      <c r="G3" s="198"/>
      <c r="H3" s="215"/>
      <c r="I3" s="215"/>
      <c r="J3" s="215"/>
      <c r="K3" s="216"/>
    </row>
    <row r="4" spans="1:11" s="51" customFormat="1" ht="47.25" customHeight="1" thickBot="1">
      <c r="A4" s="579" t="s">
        <v>13</v>
      </c>
      <c r="B4" s="578" t="s">
        <v>84</v>
      </c>
      <c r="C4" s="582" t="s">
        <v>85</v>
      </c>
      <c r="D4" s="582" t="s">
        <v>86</v>
      </c>
      <c r="E4" s="576" t="s">
        <v>87</v>
      </c>
      <c r="F4" s="52" t="s">
        <v>88</v>
      </c>
      <c r="H4" s="224"/>
      <c r="I4" s="224"/>
      <c r="J4" s="224"/>
      <c r="K4" s="225"/>
    </row>
    <row r="5" spans="1:11" s="51" customFormat="1" ht="47.25" customHeight="1" thickBot="1">
      <c r="A5" s="580"/>
      <c r="B5" s="578"/>
      <c r="C5" s="583"/>
      <c r="D5" s="583"/>
      <c r="E5" s="576"/>
      <c r="F5" s="52" t="s">
        <v>89</v>
      </c>
      <c r="H5" s="213">
        <v>8</v>
      </c>
      <c r="I5" s="213">
        <v>9</v>
      </c>
      <c r="J5" s="213">
        <v>10</v>
      </c>
      <c r="K5" s="214">
        <v>11</v>
      </c>
    </row>
    <row r="6" spans="1:11" s="51" customFormat="1" ht="47.25" customHeight="1">
      <c r="A6" s="581"/>
      <c r="B6" s="578"/>
      <c r="C6" s="584"/>
      <c r="D6" s="584"/>
      <c r="E6" s="577"/>
      <c r="F6" s="52" t="s">
        <v>90</v>
      </c>
      <c r="G6" s="51" t="s">
        <v>28</v>
      </c>
      <c r="H6" s="193"/>
      <c r="I6" s="193"/>
      <c r="J6" s="193"/>
      <c r="K6" s="194"/>
    </row>
    <row r="7" spans="1:11" s="51" customFormat="1" ht="47.25" customHeight="1">
      <c r="A7" s="579" t="s">
        <v>14</v>
      </c>
      <c r="B7" s="578" t="s">
        <v>91</v>
      </c>
      <c r="C7" s="582" t="s">
        <v>92</v>
      </c>
      <c r="D7" s="582" t="s">
        <v>86</v>
      </c>
      <c r="E7" s="575" t="s">
        <v>87</v>
      </c>
      <c r="F7" s="50" t="s">
        <v>88</v>
      </c>
      <c r="H7" s="167"/>
      <c r="I7" s="167"/>
      <c r="J7" s="167"/>
      <c r="K7" s="181"/>
    </row>
    <row r="8" spans="1:11" s="51" customFormat="1" ht="47.25" customHeight="1">
      <c r="A8" s="580"/>
      <c r="B8" s="578"/>
      <c r="C8" s="583"/>
      <c r="D8" s="583"/>
      <c r="E8" s="576"/>
      <c r="F8" s="52" t="s">
        <v>89</v>
      </c>
      <c r="H8" s="167"/>
      <c r="I8" s="167"/>
      <c r="J8" s="167"/>
      <c r="K8" s="181"/>
    </row>
    <row r="9" spans="1:11" s="51" customFormat="1" ht="47.25" customHeight="1">
      <c r="A9" s="581"/>
      <c r="B9" s="578"/>
      <c r="C9" s="584"/>
      <c r="D9" s="584"/>
      <c r="E9" s="577"/>
      <c r="F9" s="52" t="s">
        <v>90</v>
      </c>
      <c r="H9" s="167"/>
      <c r="I9" s="167"/>
      <c r="J9" s="167"/>
      <c r="K9" s="181"/>
    </row>
    <row r="10" spans="1:11" ht="20.25" customHeight="1">
      <c r="A10" s="27" t="s">
        <v>15</v>
      </c>
      <c r="B10" s="27"/>
      <c r="C10" s="21"/>
      <c r="D10" s="21"/>
      <c r="E10" s="21"/>
      <c r="F10" s="21"/>
      <c r="H10" s="116"/>
      <c r="I10" s="116"/>
      <c r="J10" s="116"/>
      <c r="K10" s="177"/>
    </row>
    <row r="11" spans="1:11" ht="20.25" customHeight="1">
      <c r="A11" s="27" t="s">
        <v>1</v>
      </c>
      <c r="B11" s="27"/>
      <c r="C11" s="21"/>
      <c r="D11" s="21"/>
      <c r="E11" s="21"/>
      <c r="F11" s="21"/>
      <c r="H11" s="116"/>
      <c r="I11" s="116"/>
      <c r="J11" s="116"/>
      <c r="K11" s="177"/>
    </row>
    <row r="12" spans="8:11" ht="12.75">
      <c r="H12" s="116"/>
      <c r="I12" s="116"/>
      <c r="J12" s="116"/>
      <c r="K12" s="177"/>
    </row>
    <row r="13" spans="8:11" ht="12.75">
      <c r="H13" s="116"/>
      <c r="I13" s="116"/>
      <c r="J13" s="116"/>
      <c r="K13" s="177"/>
    </row>
    <row r="14" spans="8:11" ht="12.75">
      <c r="H14" s="116"/>
      <c r="I14" s="116"/>
      <c r="J14" s="116"/>
      <c r="K14" s="177"/>
    </row>
    <row r="15" spans="8:11" ht="12.75">
      <c r="H15" s="116"/>
      <c r="I15" s="116"/>
      <c r="J15" s="116"/>
      <c r="K15" s="177"/>
    </row>
    <row r="16" spans="8:11" ht="12.75">
      <c r="H16" s="116"/>
      <c r="I16" s="116"/>
      <c r="J16" s="116"/>
      <c r="K16" s="177"/>
    </row>
    <row r="17" spans="8:11" ht="12.75">
      <c r="H17" s="116"/>
      <c r="I17" s="116"/>
      <c r="J17" s="116"/>
      <c r="K17" s="177"/>
    </row>
    <row r="18" spans="8:11" ht="12.75">
      <c r="H18" s="116"/>
      <c r="I18" s="116"/>
      <c r="J18" s="116"/>
      <c r="K18" s="177"/>
    </row>
    <row r="19" spans="8:11" ht="12.75">
      <c r="H19" s="116"/>
      <c r="I19" s="116"/>
      <c r="J19" s="116"/>
      <c r="K19" s="177"/>
    </row>
    <row r="20" spans="8:11" ht="12.75">
      <c r="H20" s="116"/>
      <c r="I20" s="116"/>
      <c r="J20" s="116"/>
      <c r="K20" s="177"/>
    </row>
    <row r="21" spans="8:11" ht="12.75">
      <c r="H21" s="116"/>
      <c r="I21" s="116"/>
      <c r="J21" s="116"/>
      <c r="K21" s="177"/>
    </row>
    <row r="22" spans="8:11" ht="12.75">
      <c r="H22" s="116"/>
      <c r="I22" s="116"/>
      <c r="J22" s="116"/>
      <c r="K22" s="177"/>
    </row>
    <row r="23" spans="8:11" ht="12.75">
      <c r="H23" s="116"/>
      <c r="I23" s="116"/>
      <c r="J23" s="116"/>
      <c r="K23" s="177"/>
    </row>
    <row r="24" spans="8:11" ht="12.75">
      <c r="H24" s="116"/>
      <c r="I24" s="116"/>
      <c r="J24" s="116"/>
      <c r="K24" s="177"/>
    </row>
    <row r="25" spans="8:11" ht="12.75">
      <c r="H25" s="116"/>
      <c r="I25" s="116"/>
      <c r="J25" s="116"/>
      <c r="K25" s="177"/>
    </row>
    <row r="26" spans="8:11" ht="12.75">
      <c r="H26" s="116"/>
      <c r="I26" s="116"/>
      <c r="J26" s="116"/>
      <c r="K26" s="177"/>
    </row>
    <row r="27" spans="8:11" ht="12.75">
      <c r="H27" s="116"/>
      <c r="I27" s="116"/>
      <c r="J27" s="116"/>
      <c r="K27" s="177"/>
    </row>
    <row r="28" spans="8:11" ht="12.75">
      <c r="H28" s="116"/>
      <c r="I28" s="116"/>
      <c r="J28" s="116"/>
      <c r="K28" s="177"/>
    </row>
    <row r="29" spans="8:11" ht="12.75">
      <c r="H29" s="116"/>
      <c r="I29" s="116"/>
      <c r="J29" s="116"/>
      <c r="K29" s="177"/>
    </row>
    <row r="30" spans="8:11" ht="12.75">
      <c r="H30" s="116"/>
      <c r="I30" s="116"/>
      <c r="J30" s="116"/>
      <c r="K30" s="177"/>
    </row>
    <row r="31" spans="8:11" ht="13.5" thickBot="1">
      <c r="H31" s="164"/>
      <c r="I31" s="164"/>
      <c r="J31" s="164"/>
      <c r="K31" s="178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workbookViewId="0" topLeftCell="A1">
      <selection activeCell="I4" sqref="I4"/>
    </sheetView>
  </sheetViews>
  <sheetFormatPr defaultColWidth="9.00390625" defaultRowHeight="12.75"/>
  <cols>
    <col min="1" max="1" width="4.75390625" style="0" bestFit="1" customWidth="1"/>
    <col min="2" max="2" width="35.625" style="0" customWidth="1"/>
    <col min="3" max="3" width="10.875" style="0" customWidth="1"/>
    <col min="4" max="4" width="10.125" style="0" customWidth="1"/>
    <col min="5" max="5" width="10.875" style="0" customWidth="1"/>
    <col min="6" max="6" width="11.625" style="0" customWidth="1"/>
    <col min="7" max="7" width="11.00390625" style="0" customWidth="1"/>
    <col min="8" max="9" width="11.125" style="0" customWidth="1"/>
    <col min="10" max="10" width="10.875" style="0" customWidth="1"/>
  </cols>
  <sheetData>
    <row r="1" spans="1:6" ht="18">
      <c r="A1" s="467" t="s">
        <v>223</v>
      </c>
      <c r="B1" s="467"/>
      <c r="C1" s="467"/>
      <c r="D1" s="467"/>
      <c r="E1" s="467"/>
      <c r="F1" s="467"/>
    </row>
    <row r="2" spans="1:6" ht="18">
      <c r="A2" s="8"/>
      <c r="B2" s="8"/>
      <c r="C2" s="8"/>
      <c r="D2" s="8"/>
      <c r="E2" s="8"/>
      <c r="F2" s="8"/>
    </row>
    <row r="3" spans="2:11" ht="13.5" thickBot="1">
      <c r="B3" s="2"/>
      <c r="C3" s="2"/>
      <c r="D3" s="2"/>
      <c r="E3" s="7"/>
      <c r="F3" s="427" t="s">
        <v>48</v>
      </c>
      <c r="G3" s="241"/>
      <c r="H3" s="423"/>
      <c r="I3" s="423"/>
      <c r="J3" s="423"/>
      <c r="K3" s="423"/>
    </row>
    <row r="4" spans="1:11" ht="15.75" customHeight="1">
      <c r="A4" s="107"/>
      <c r="B4" s="78"/>
      <c r="C4" s="78" t="s">
        <v>177</v>
      </c>
      <c r="D4" s="585" t="s">
        <v>207</v>
      </c>
      <c r="E4" s="586"/>
      <c r="F4" s="587"/>
      <c r="G4" s="428"/>
      <c r="H4" s="428"/>
      <c r="I4" s="428"/>
      <c r="J4" s="428"/>
      <c r="K4" s="436"/>
    </row>
    <row r="5" spans="1:11" ht="15.75" customHeight="1">
      <c r="A5" s="108"/>
      <c r="B5" s="79" t="s">
        <v>208</v>
      </c>
      <c r="C5" s="79" t="s">
        <v>209</v>
      </c>
      <c r="D5" s="108"/>
      <c r="E5" s="108"/>
      <c r="F5" s="229"/>
      <c r="G5" s="222"/>
      <c r="H5" s="435"/>
      <c r="I5" s="435"/>
      <c r="J5" s="435"/>
      <c r="K5" s="435"/>
    </row>
    <row r="6" spans="1:11" ht="15.75" customHeight="1">
      <c r="A6" s="79" t="s">
        <v>175</v>
      </c>
      <c r="B6" s="79" t="s">
        <v>210</v>
      </c>
      <c r="C6" s="79" t="s">
        <v>211</v>
      </c>
      <c r="D6" s="79">
        <v>2007</v>
      </c>
      <c r="E6" s="79">
        <v>2008</v>
      </c>
      <c r="F6" s="230">
        <v>2009</v>
      </c>
      <c r="G6" s="236">
        <v>2010</v>
      </c>
      <c r="H6" s="236">
        <v>2011</v>
      </c>
      <c r="I6" s="236">
        <v>2012</v>
      </c>
      <c r="J6" s="236">
        <v>2013</v>
      </c>
      <c r="K6" s="236">
        <v>2014</v>
      </c>
    </row>
    <row r="7" spans="1:11" ht="15.75" customHeight="1">
      <c r="A7" s="108"/>
      <c r="B7" s="109"/>
      <c r="C7" s="79" t="s">
        <v>254</v>
      </c>
      <c r="D7" s="108"/>
      <c r="E7" s="108"/>
      <c r="F7" s="229"/>
      <c r="G7" s="222"/>
      <c r="H7" s="222"/>
      <c r="I7" s="222"/>
      <c r="J7" s="222"/>
      <c r="K7" s="222"/>
    </row>
    <row r="8" spans="1:11" ht="15.75" customHeight="1" thickBot="1">
      <c r="A8" s="108"/>
      <c r="B8" s="110"/>
      <c r="C8" s="79"/>
      <c r="D8" s="111"/>
      <c r="E8" s="111"/>
      <c r="F8" s="231"/>
      <c r="G8" s="232"/>
      <c r="H8" s="232"/>
      <c r="I8" s="232"/>
      <c r="J8" s="232"/>
      <c r="K8" s="232"/>
    </row>
    <row r="9" spans="1:11" ht="7.5" customHeight="1" thickBot="1">
      <c r="A9" s="82">
        <v>1</v>
      </c>
      <c r="B9" s="82">
        <v>2</v>
      </c>
      <c r="C9" s="82">
        <v>3</v>
      </c>
      <c r="D9" s="82">
        <v>4</v>
      </c>
      <c r="E9" s="82">
        <v>5</v>
      </c>
      <c r="F9" s="136">
        <v>6</v>
      </c>
      <c r="G9" s="235"/>
      <c r="H9" s="192"/>
      <c r="I9" s="191"/>
      <c r="J9" s="191"/>
      <c r="K9" s="192"/>
    </row>
    <row r="10" spans="1:11" ht="19.5" customHeight="1">
      <c r="A10" s="112" t="s">
        <v>13</v>
      </c>
      <c r="B10" s="113" t="s">
        <v>212</v>
      </c>
      <c r="C10" s="114"/>
      <c r="D10" s="114"/>
      <c r="E10" s="114"/>
      <c r="F10" s="137"/>
      <c r="G10" s="233"/>
      <c r="H10" s="179"/>
      <c r="I10" s="165"/>
      <c r="J10" s="165"/>
      <c r="K10" s="179"/>
    </row>
    <row r="11" spans="1:11" ht="19.5" customHeight="1">
      <c r="A11" s="115" t="s">
        <v>14</v>
      </c>
      <c r="B11" s="116" t="s">
        <v>22</v>
      </c>
      <c r="C11" s="116">
        <v>77226</v>
      </c>
      <c r="D11" s="116">
        <v>366363</v>
      </c>
      <c r="E11" s="116">
        <v>289000</v>
      </c>
      <c r="F11" s="138">
        <v>221000</v>
      </c>
      <c r="G11" s="233">
        <v>153000</v>
      </c>
      <c r="H11" s="179">
        <v>85000</v>
      </c>
      <c r="I11" s="165">
        <v>17000</v>
      </c>
      <c r="J11" s="165">
        <v>0</v>
      </c>
      <c r="K11" s="179">
        <v>0</v>
      </c>
    </row>
    <row r="12" spans="1:11" ht="19.5" customHeight="1">
      <c r="A12" s="115" t="s">
        <v>15</v>
      </c>
      <c r="B12" s="116" t="s">
        <v>23</v>
      </c>
      <c r="C12" s="116">
        <v>686850</v>
      </c>
      <c r="D12" s="116">
        <v>724823</v>
      </c>
      <c r="E12" s="116">
        <v>474022</v>
      </c>
      <c r="F12" s="138">
        <v>337887</v>
      </c>
      <c r="G12" s="233">
        <v>227139</v>
      </c>
      <c r="H12" s="179">
        <v>130000</v>
      </c>
      <c r="I12" s="165">
        <v>50000</v>
      </c>
      <c r="J12" s="165">
        <v>12000</v>
      </c>
      <c r="K12" s="179">
        <v>0</v>
      </c>
    </row>
    <row r="13" spans="1:11" ht="19.5" customHeight="1">
      <c r="A13" s="115" t="s">
        <v>1</v>
      </c>
      <c r="B13" s="116" t="s">
        <v>213</v>
      </c>
      <c r="C13" s="116"/>
      <c r="D13" s="116"/>
      <c r="E13" s="116"/>
      <c r="F13" s="138"/>
      <c r="G13" s="233"/>
      <c r="H13" s="179"/>
      <c r="I13" s="165"/>
      <c r="J13" s="165"/>
      <c r="K13" s="179"/>
    </row>
    <row r="14" spans="1:11" ht="19.5" customHeight="1">
      <c r="A14" s="112" t="s">
        <v>21</v>
      </c>
      <c r="B14" s="116" t="s">
        <v>214</v>
      </c>
      <c r="C14" s="116"/>
      <c r="D14" s="116"/>
      <c r="E14" s="116"/>
      <c r="F14" s="138"/>
      <c r="G14" s="233"/>
      <c r="H14" s="179"/>
      <c r="I14" s="165"/>
      <c r="J14" s="165"/>
      <c r="K14" s="179"/>
    </row>
    <row r="15" spans="1:11" ht="19.5" customHeight="1">
      <c r="A15" s="112"/>
      <c r="B15" s="116" t="s">
        <v>215</v>
      </c>
      <c r="C15" s="116"/>
      <c r="D15" s="116"/>
      <c r="E15" s="116"/>
      <c r="F15" s="138"/>
      <c r="G15" s="233"/>
      <c r="H15" s="179"/>
      <c r="I15" s="165"/>
      <c r="J15" s="165"/>
      <c r="K15" s="179"/>
    </row>
    <row r="16" spans="1:11" ht="19.5" customHeight="1">
      <c r="A16" s="112"/>
      <c r="B16" s="116" t="s">
        <v>216</v>
      </c>
      <c r="C16" s="116"/>
      <c r="D16" s="116"/>
      <c r="E16" s="116"/>
      <c r="F16" s="138"/>
      <c r="G16" s="233"/>
      <c r="H16" s="179"/>
      <c r="I16" s="165"/>
      <c r="J16" s="165"/>
      <c r="K16" s="179"/>
    </row>
    <row r="17" spans="1:11" ht="19.5" customHeight="1">
      <c r="A17" s="112"/>
      <c r="B17" s="117" t="s">
        <v>217</v>
      </c>
      <c r="C17" s="116"/>
      <c r="D17" s="116"/>
      <c r="E17" s="116"/>
      <c r="F17" s="138"/>
      <c r="G17" s="233"/>
      <c r="H17" s="179"/>
      <c r="I17" s="165"/>
      <c r="J17" s="165"/>
      <c r="K17" s="179"/>
    </row>
    <row r="18" spans="1:11" ht="19.5" customHeight="1">
      <c r="A18" s="112"/>
      <c r="B18" s="117" t="s">
        <v>218</v>
      </c>
      <c r="C18" s="116"/>
      <c r="D18" s="116"/>
      <c r="E18" s="116"/>
      <c r="F18" s="138"/>
      <c r="G18" s="233"/>
      <c r="H18" s="179"/>
      <c r="I18" s="165"/>
      <c r="J18" s="165"/>
      <c r="K18" s="179"/>
    </row>
    <row r="19" spans="1:11" ht="19.5" customHeight="1">
      <c r="A19" s="112"/>
      <c r="B19" s="117" t="s">
        <v>219</v>
      </c>
      <c r="C19" s="116"/>
      <c r="D19" s="116"/>
      <c r="E19" s="116"/>
      <c r="F19" s="138"/>
      <c r="G19" s="233"/>
      <c r="H19" s="179"/>
      <c r="I19" s="165"/>
      <c r="J19" s="165"/>
      <c r="K19" s="179"/>
    </row>
    <row r="20" spans="1:11" ht="19.5" customHeight="1">
      <c r="A20" s="118"/>
      <c r="B20" s="117" t="s">
        <v>220</v>
      </c>
      <c r="C20" s="116"/>
      <c r="D20" s="116"/>
      <c r="E20" s="116"/>
      <c r="F20" s="138"/>
      <c r="G20" s="233"/>
      <c r="H20" s="179"/>
      <c r="I20" s="165"/>
      <c r="J20" s="165"/>
      <c r="K20" s="179"/>
    </row>
    <row r="21" spans="1:11" ht="19.5" customHeight="1">
      <c r="A21" s="119" t="s">
        <v>24</v>
      </c>
      <c r="B21" s="120" t="s">
        <v>150</v>
      </c>
      <c r="C21" s="120">
        <v>7847869</v>
      </c>
      <c r="D21" s="120">
        <v>10762432</v>
      </c>
      <c r="E21" s="120">
        <v>8763139</v>
      </c>
      <c r="F21" s="234">
        <v>9043349</v>
      </c>
      <c r="G21" s="233">
        <v>9338729</v>
      </c>
      <c r="H21" s="179">
        <v>9338729</v>
      </c>
      <c r="I21" s="165">
        <v>9338729</v>
      </c>
      <c r="J21" s="165">
        <v>9338729</v>
      </c>
      <c r="K21" s="179">
        <v>0</v>
      </c>
    </row>
    <row r="22" spans="1:11" ht="28.5" customHeight="1">
      <c r="A22" s="115" t="s">
        <v>27</v>
      </c>
      <c r="B22" s="127" t="s">
        <v>221</v>
      </c>
      <c r="C22" s="116">
        <v>764076</v>
      </c>
      <c r="D22" s="116">
        <v>1091186</v>
      </c>
      <c r="E22" s="116">
        <v>763022</v>
      </c>
      <c r="F22" s="138">
        <v>558887</v>
      </c>
      <c r="G22" s="233">
        <v>380139</v>
      </c>
      <c r="H22" s="179">
        <v>215000</v>
      </c>
      <c r="I22" s="165">
        <v>67000</v>
      </c>
      <c r="J22" s="165">
        <v>0</v>
      </c>
      <c r="K22" s="179">
        <v>0</v>
      </c>
    </row>
    <row r="23" spans="1:11" ht="19.5" customHeight="1" thickBot="1">
      <c r="A23" s="121" t="s">
        <v>34</v>
      </c>
      <c r="B23" s="122" t="s">
        <v>222</v>
      </c>
      <c r="C23" s="394">
        <f aca="true" t="shared" si="0" ref="C23:I23">(C22/C21)</f>
        <v>0.09736095238083102</v>
      </c>
      <c r="D23" s="394">
        <f t="shared" si="0"/>
        <v>0.10138842224508364</v>
      </c>
      <c r="E23" s="394">
        <f t="shared" si="0"/>
        <v>0.08707176731990672</v>
      </c>
      <c r="F23" s="395">
        <f t="shared" si="0"/>
        <v>0.061800888144425255</v>
      </c>
      <c r="G23" s="396">
        <f t="shared" si="0"/>
        <v>0.04070564634652103</v>
      </c>
      <c r="H23" s="397">
        <f t="shared" si="0"/>
        <v>0.02302240486901376</v>
      </c>
      <c r="I23" s="398">
        <f t="shared" si="0"/>
        <v>0.007174423842901963</v>
      </c>
      <c r="J23" s="166">
        <v>0</v>
      </c>
      <c r="K23" s="180">
        <v>0</v>
      </c>
    </row>
    <row r="24" spans="1:11" ht="12.75">
      <c r="A24" s="2"/>
      <c r="B24" s="2"/>
      <c r="C24" s="2"/>
      <c r="D24" s="2"/>
      <c r="E24" s="2"/>
      <c r="F24" s="2"/>
      <c r="G24" s="241"/>
      <c r="H24" s="241"/>
      <c r="I24" s="241"/>
      <c r="J24" s="241"/>
      <c r="K24" s="241"/>
    </row>
    <row r="25" spans="1:11" ht="12.75">
      <c r="A25" s="2"/>
      <c r="B25" s="2"/>
      <c r="C25" s="2"/>
      <c r="D25" s="2"/>
      <c r="E25" s="2"/>
      <c r="F25" s="2"/>
      <c r="G25" s="241" t="s">
        <v>546</v>
      </c>
      <c r="H25" s="241"/>
      <c r="I25" s="241"/>
      <c r="J25" s="241"/>
      <c r="K25" s="241"/>
    </row>
    <row r="26" spans="1:11" ht="12.75">
      <c r="A26" s="2"/>
      <c r="B26" s="2"/>
      <c r="C26" s="2"/>
      <c r="D26" s="2"/>
      <c r="E26" s="2"/>
      <c r="F26" s="2"/>
      <c r="G26" s="241"/>
      <c r="H26" s="241"/>
      <c r="I26" s="241"/>
      <c r="J26" s="241"/>
      <c r="K26" s="241"/>
    </row>
    <row r="27" spans="1:11" ht="12.75">
      <c r="A27" s="2"/>
      <c r="B27" s="2"/>
      <c r="C27" s="2"/>
      <c r="D27" s="2"/>
      <c r="E27" s="2"/>
      <c r="F27" s="2"/>
      <c r="G27" s="241" t="s">
        <v>547</v>
      </c>
      <c r="H27" s="241"/>
      <c r="I27" s="241"/>
      <c r="J27" s="241"/>
      <c r="K27" s="241"/>
    </row>
    <row r="28" spans="1:11" ht="12.75">
      <c r="A28" s="2"/>
      <c r="B28" s="2"/>
      <c r="C28" s="2"/>
      <c r="D28" s="2"/>
      <c r="E28" s="2"/>
      <c r="F28" s="2"/>
      <c r="G28" s="241"/>
      <c r="H28" s="241"/>
      <c r="I28" s="241"/>
      <c r="J28" s="241"/>
      <c r="K28" s="241"/>
    </row>
    <row r="29" spans="1:11" ht="12.75">
      <c r="A29" s="2"/>
      <c r="B29" s="2"/>
      <c r="C29" s="2"/>
      <c r="D29" s="2"/>
      <c r="E29" s="2"/>
      <c r="F29" s="2"/>
      <c r="G29" s="241"/>
      <c r="H29" s="241"/>
      <c r="I29" s="241"/>
      <c r="J29" s="241"/>
      <c r="K29" s="241"/>
    </row>
    <row r="30" spans="1:11" ht="12.75">
      <c r="A30" s="2"/>
      <c r="B30" s="2"/>
      <c r="C30" s="2"/>
      <c r="D30" s="2"/>
      <c r="E30" s="2"/>
      <c r="F30" s="2"/>
      <c r="G30" s="241"/>
      <c r="H30" s="241"/>
      <c r="I30" s="241"/>
      <c r="J30" s="241"/>
      <c r="K30" s="241"/>
    </row>
    <row r="31" spans="7:11" ht="12.75">
      <c r="G31" s="241"/>
      <c r="H31" s="241"/>
      <c r="I31" s="241"/>
      <c r="J31" s="241"/>
      <c r="K31" s="241"/>
    </row>
  </sheetData>
  <mergeCells count="2">
    <mergeCell ref="D4:F4"/>
    <mergeCell ref="A1:F1"/>
  </mergeCells>
  <printOptions horizontalCentered="1" verticalCentered="1"/>
  <pageMargins left="0.5905511811023623" right="0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&amp;R&amp;9Załącznik nr  12
do uchwały Rady Gminy V/17/2007
z dnia25 stycznia 2007 r.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workbookViewId="0" topLeftCell="B37">
      <pane ySplit="240" topLeftCell="BM18" activePane="topLeft" state="split"/>
      <selection pane="topLeft" activeCell="D25" sqref="D25"/>
      <selection pane="bottomLeft" activeCell="B37" sqref="B37"/>
    </sheetView>
  </sheetViews>
  <sheetFormatPr defaultColWidth="9.00390625" defaultRowHeight="12.75"/>
  <cols>
    <col min="1" max="1" width="6.875" style="2" customWidth="1"/>
    <col min="2" max="2" width="39.375" style="2" customWidth="1"/>
    <col min="3" max="3" width="15.75390625" style="2" customWidth="1"/>
    <col min="4" max="4" width="16.25390625" style="2" bestFit="1" customWidth="1"/>
    <col min="5" max="7" width="12.75390625" style="2" customWidth="1"/>
    <col min="8" max="9" width="10.75390625" style="2" customWidth="1"/>
    <col min="10" max="10" width="10.875" style="2" customWidth="1"/>
    <col min="11" max="11" width="9.25390625" style="2" bestFit="1" customWidth="1"/>
    <col min="12" max="16384" width="9.125" style="2" customWidth="1"/>
  </cols>
  <sheetData>
    <row r="1" spans="1:7" ht="18">
      <c r="A1" s="451" t="s">
        <v>224</v>
      </c>
      <c r="B1" s="451"/>
      <c r="C1" s="451"/>
      <c r="D1" s="451"/>
      <c r="E1" s="451"/>
      <c r="F1" s="451"/>
      <c r="G1" s="451"/>
    </row>
    <row r="2" ht="13.5" thickBot="1">
      <c r="G2" s="11" t="s">
        <v>48</v>
      </c>
    </row>
    <row r="3" spans="1:11" ht="24.75" customHeight="1" thickBot="1">
      <c r="A3" s="591" t="s">
        <v>175</v>
      </c>
      <c r="B3" s="591" t="s">
        <v>0</v>
      </c>
      <c r="C3" s="589" t="s">
        <v>225</v>
      </c>
      <c r="D3" s="593" t="s">
        <v>70</v>
      </c>
      <c r="E3" s="544" t="s">
        <v>226</v>
      </c>
      <c r="F3" s="588"/>
      <c r="G3" s="545"/>
      <c r="H3" s="215"/>
      <c r="I3" s="215"/>
      <c r="J3" s="215"/>
      <c r="K3" s="216"/>
    </row>
    <row r="4" spans="1:11" ht="24.75" customHeight="1" thickBot="1">
      <c r="A4" s="592"/>
      <c r="B4" s="592"/>
      <c r="C4" s="590"/>
      <c r="D4" s="592"/>
      <c r="E4" s="133">
        <v>2008</v>
      </c>
      <c r="F4" s="133">
        <v>2009</v>
      </c>
      <c r="G4" s="189">
        <v>2010</v>
      </c>
      <c r="H4" s="399">
        <v>2011</v>
      </c>
      <c r="I4" s="399">
        <v>2012</v>
      </c>
      <c r="J4" s="399">
        <v>2013</v>
      </c>
      <c r="K4" s="400">
        <v>2014</v>
      </c>
    </row>
    <row r="5" spans="1:11" ht="7.5" customHeight="1" thickBot="1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136">
        <v>7</v>
      </c>
      <c r="H5" s="209">
        <v>8</v>
      </c>
      <c r="I5" s="209">
        <v>9</v>
      </c>
      <c r="J5" s="209">
        <v>10</v>
      </c>
      <c r="K5" s="210">
        <v>11</v>
      </c>
    </row>
    <row r="6" spans="1:11" ht="19.5" customHeight="1">
      <c r="A6" s="404" t="s">
        <v>11</v>
      </c>
      <c r="B6" s="405" t="s">
        <v>227</v>
      </c>
      <c r="C6" s="406">
        <f aca="true" t="shared" si="0" ref="C6:K6">SUM(C7,C11,C12)</f>
        <v>7847869</v>
      </c>
      <c r="D6" s="406">
        <f t="shared" si="0"/>
        <v>10762432</v>
      </c>
      <c r="E6" s="406">
        <f t="shared" si="0"/>
        <v>8763139</v>
      </c>
      <c r="F6" s="406">
        <f t="shared" si="0"/>
        <v>9043349</v>
      </c>
      <c r="G6" s="407">
        <f t="shared" si="0"/>
        <v>9338729</v>
      </c>
      <c r="H6" s="408">
        <f t="shared" si="0"/>
        <v>9338729</v>
      </c>
      <c r="I6" s="408">
        <f t="shared" si="0"/>
        <v>9338729</v>
      </c>
      <c r="J6" s="408">
        <f t="shared" si="0"/>
        <v>9338729</v>
      </c>
      <c r="K6" s="413">
        <f t="shared" si="0"/>
        <v>9338729</v>
      </c>
    </row>
    <row r="7" spans="1:11" ht="19.5" customHeight="1">
      <c r="A7" s="124" t="s">
        <v>228</v>
      </c>
      <c r="B7" s="116" t="s">
        <v>229</v>
      </c>
      <c r="C7" s="116">
        <f aca="true" t="shared" si="1" ref="C7:K7">SUM(C8:C10)</f>
        <v>1794373</v>
      </c>
      <c r="D7" s="116">
        <f t="shared" si="1"/>
        <v>1961818</v>
      </c>
      <c r="E7" s="116">
        <f t="shared" si="1"/>
        <v>1827214</v>
      </c>
      <c r="F7" s="116">
        <f t="shared" si="1"/>
        <v>1882029</v>
      </c>
      <c r="G7" s="138">
        <f t="shared" si="1"/>
        <v>1938490</v>
      </c>
      <c r="H7" s="116">
        <f t="shared" si="1"/>
        <v>1938490</v>
      </c>
      <c r="I7" s="116">
        <f t="shared" si="1"/>
        <v>1938490</v>
      </c>
      <c r="J7" s="116">
        <f t="shared" si="1"/>
        <v>1938490</v>
      </c>
      <c r="K7" s="177">
        <f t="shared" si="1"/>
        <v>1938490</v>
      </c>
    </row>
    <row r="8" spans="1:11" ht="19.5" customHeight="1">
      <c r="A8" s="124" t="s">
        <v>13</v>
      </c>
      <c r="B8" s="116" t="s">
        <v>230</v>
      </c>
      <c r="C8" s="116">
        <v>1255321</v>
      </c>
      <c r="D8" s="116">
        <v>1248429</v>
      </c>
      <c r="E8" s="116">
        <v>1272145</v>
      </c>
      <c r="F8" s="116">
        <v>1310309</v>
      </c>
      <c r="G8" s="138">
        <v>1349618</v>
      </c>
      <c r="H8" s="116">
        <v>1349618</v>
      </c>
      <c r="I8" s="116">
        <v>1349618</v>
      </c>
      <c r="J8" s="116">
        <v>1349618</v>
      </c>
      <c r="K8" s="177">
        <v>1349618</v>
      </c>
    </row>
    <row r="9" spans="1:11" ht="19.5" customHeight="1">
      <c r="A9" s="124" t="s">
        <v>14</v>
      </c>
      <c r="B9" s="116" t="s">
        <v>231</v>
      </c>
      <c r="C9" s="116">
        <v>122450</v>
      </c>
      <c r="D9" s="116">
        <v>193248</v>
      </c>
      <c r="E9" s="116">
        <v>120154</v>
      </c>
      <c r="F9" s="116">
        <v>123758</v>
      </c>
      <c r="G9" s="138">
        <v>127471</v>
      </c>
      <c r="H9" s="116">
        <v>127471</v>
      </c>
      <c r="I9" s="116">
        <v>127471</v>
      </c>
      <c r="J9" s="116">
        <v>127471</v>
      </c>
      <c r="K9" s="177">
        <v>127471</v>
      </c>
    </row>
    <row r="10" spans="1:11" ht="19.5" customHeight="1">
      <c r="A10" s="123" t="s">
        <v>15</v>
      </c>
      <c r="B10" s="114" t="s">
        <v>232</v>
      </c>
      <c r="C10" s="114">
        <v>416602</v>
      </c>
      <c r="D10" s="114">
        <v>520141</v>
      </c>
      <c r="E10" s="114">
        <v>434915</v>
      </c>
      <c r="F10" s="114">
        <v>447962</v>
      </c>
      <c r="G10" s="137">
        <v>461401</v>
      </c>
      <c r="H10" s="116">
        <v>461401</v>
      </c>
      <c r="I10" s="116">
        <v>461401</v>
      </c>
      <c r="J10" s="116">
        <v>461401</v>
      </c>
      <c r="K10" s="177">
        <v>461401</v>
      </c>
    </row>
    <row r="11" spans="1:11" ht="19.5" customHeight="1">
      <c r="A11" s="123" t="s">
        <v>233</v>
      </c>
      <c r="B11" s="125" t="s">
        <v>234</v>
      </c>
      <c r="C11" s="116">
        <v>3249052</v>
      </c>
      <c r="D11" s="116">
        <v>3459941</v>
      </c>
      <c r="E11" s="116">
        <v>3756580</v>
      </c>
      <c r="F11" s="116">
        <v>3981975</v>
      </c>
      <c r="G11" s="138">
        <v>4220894</v>
      </c>
      <c r="H11" s="116">
        <v>4220894</v>
      </c>
      <c r="I11" s="116">
        <v>4220894</v>
      </c>
      <c r="J11" s="116">
        <v>4220894</v>
      </c>
      <c r="K11" s="177">
        <v>4220894</v>
      </c>
    </row>
    <row r="12" spans="1:11" ht="19.5" customHeight="1">
      <c r="A12" s="123" t="s">
        <v>235</v>
      </c>
      <c r="B12" s="116" t="s">
        <v>236</v>
      </c>
      <c r="C12" s="116">
        <v>2804444</v>
      </c>
      <c r="D12" s="116">
        <v>5340673</v>
      </c>
      <c r="E12" s="116">
        <v>3179345</v>
      </c>
      <c r="F12" s="116">
        <v>3179345</v>
      </c>
      <c r="G12" s="138">
        <v>3179345</v>
      </c>
      <c r="H12" s="116">
        <v>3179345</v>
      </c>
      <c r="I12" s="116">
        <v>3179345</v>
      </c>
      <c r="J12" s="116">
        <v>3179345</v>
      </c>
      <c r="K12" s="177">
        <v>3179345</v>
      </c>
    </row>
    <row r="13" spans="1:11" ht="19.5" customHeight="1">
      <c r="A13" s="409" t="s">
        <v>17</v>
      </c>
      <c r="B13" s="410" t="s">
        <v>237</v>
      </c>
      <c r="C13" s="411">
        <v>7950762</v>
      </c>
      <c r="D13" s="411">
        <v>11108094</v>
      </c>
      <c r="E13" s="411">
        <v>8373723</v>
      </c>
      <c r="F13" s="411">
        <v>8820962</v>
      </c>
      <c r="G13" s="412">
        <v>9146729</v>
      </c>
      <c r="H13" s="411">
        <v>9146729</v>
      </c>
      <c r="I13" s="411">
        <v>9146729</v>
      </c>
      <c r="J13" s="411">
        <v>9146729</v>
      </c>
      <c r="K13" s="414">
        <v>9146729</v>
      </c>
    </row>
    <row r="14" spans="1:11" ht="19.5" customHeight="1">
      <c r="A14" s="409" t="s">
        <v>18</v>
      </c>
      <c r="B14" s="410" t="s">
        <v>238</v>
      </c>
      <c r="C14" s="411">
        <f aca="true" t="shared" si="2" ref="C14:K14">SUM(C15,C19,C23,C24)</f>
        <v>661612</v>
      </c>
      <c r="D14" s="411">
        <f t="shared" si="2"/>
        <v>350690</v>
      </c>
      <c r="E14" s="411">
        <f t="shared" si="2"/>
        <v>365001</v>
      </c>
      <c r="F14" s="411">
        <f t="shared" si="2"/>
        <v>231246</v>
      </c>
      <c r="G14" s="412">
        <f t="shared" si="2"/>
        <v>200372</v>
      </c>
      <c r="H14" s="411">
        <f t="shared" si="2"/>
        <v>180188</v>
      </c>
      <c r="I14" s="411">
        <f t="shared" si="2"/>
        <v>156605</v>
      </c>
      <c r="J14" s="411">
        <f t="shared" si="2"/>
        <v>57584</v>
      </c>
      <c r="K14" s="414">
        <f t="shared" si="2"/>
        <v>12102</v>
      </c>
    </row>
    <row r="15" spans="1:11" ht="30" customHeight="1">
      <c r="A15" s="123" t="s">
        <v>228</v>
      </c>
      <c r="B15" s="127" t="s">
        <v>239</v>
      </c>
      <c r="C15" s="116">
        <f aca="true" t="shared" si="3" ref="C15:K15">SUM(C16:C18)</f>
        <v>661612</v>
      </c>
      <c r="D15" s="116">
        <f t="shared" si="3"/>
        <v>343577</v>
      </c>
      <c r="E15" s="116">
        <f t="shared" si="3"/>
        <v>243781</v>
      </c>
      <c r="F15" s="116">
        <f t="shared" si="3"/>
        <v>83259</v>
      </c>
      <c r="G15" s="138">
        <f t="shared" si="3"/>
        <v>56856</v>
      </c>
      <c r="H15" s="116">
        <f t="shared" si="3"/>
        <v>42316</v>
      </c>
      <c r="I15" s="116">
        <f t="shared" si="3"/>
        <v>22577</v>
      </c>
      <c r="J15" s="116">
        <f t="shared" si="3"/>
        <v>0</v>
      </c>
      <c r="K15" s="177">
        <f t="shared" si="3"/>
        <v>0</v>
      </c>
    </row>
    <row r="16" spans="1:11" ht="19.5" customHeight="1">
      <c r="A16" s="123" t="s">
        <v>13</v>
      </c>
      <c r="B16" s="116" t="s">
        <v>240</v>
      </c>
      <c r="C16" s="116">
        <v>338503</v>
      </c>
      <c r="D16" s="116">
        <v>330690</v>
      </c>
      <c r="E16" s="116">
        <v>235164</v>
      </c>
      <c r="F16" s="116">
        <v>80135</v>
      </c>
      <c r="G16" s="138">
        <v>54748</v>
      </c>
      <c r="H16" s="116">
        <v>41139</v>
      </c>
      <c r="I16" s="116">
        <v>22200</v>
      </c>
      <c r="J16" s="116"/>
      <c r="K16" s="177"/>
    </row>
    <row r="17" spans="1:11" ht="60" customHeight="1">
      <c r="A17" s="123" t="s">
        <v>14</v>
      </c>
      <c r="B17" s="127" t="s">
        <v>241</v>
      </c>
      <c r="C17" s="116">
        <v>298109</v>
      </c>
      <c r="D17" s="116"/>
      <c r="E17" s="116"/>
      <c r="F17" s="116"/>
      <c r="G17" s="138"/>
      <c r="H17" s="116"/>
      <c r="I17" s="116"/>
      <c r="J17" s="116"/>
      <c r="K17" s="177"/>
    </row>
    <row r="18" spans="1:11" ht="19.5" customHeight="1">
      <c r="A18" s="123" t="s">
        <v>15</v>
      </c>
      <c r="B18" s="116" t="s">
        <v>242</v>
      </c>
      <c r="C18" s="116">
        <v>25000</v>
      </c>
      <c r="D18" s="116">
        <v>12887</v>
      </c>
      <c r="E18" s="116">
        <v>8617</v>
      </c>
      <c r="F18" s="116">
        <v>3124</v>
      </c>
      <c r="G18" s="138">
        <v>2108</v>
      </c>
      <c r="H18" s="116">
        <v>1177</v>
      </c>
      <c r="I18" s="116">
        <v>377</v>
      </c>
      <c r="J18" s="116"/>
      <c r="K18" s="177"/>
    </row>
    <row r="19" spans="1:11" ht="30" customHeight="1">
      <c r="A19" s="123" t="s">
        <v>233</v>
      </c>
      <c r="B19" s="127" t="s">
        <v>243</v>
      </c>
      <c r="C19" s="116">
        <f aca="true" t="shared" si="4" ref="C19:K19">SUM(C20:C22)</f>
        <v>0</v>
      </c>
      <c r="D19" s="116">
        <f t="shared" si="4"/>
        <v>7113</v>
      </c>
      <c r="E19" s="116">
        <f t="shared" si="4"/>
        <v>121220</v>
      </c>
      <c r="F19" s="116">
        <f t="shared" si="4"/>
        <v>147987</v>
      </c>
      <c r="G19" s="138">
        <f t="shared" si="4"/>
        <v>143516</v>
      </c>
      <c r="H19" s="116">
        <f t="shared" si="4"/>
        <v>137872</v>
      </c>
      <c r="I19" s="116">
        <f t="shared" si="4"/>
        <v>134028</v>
      </c>
      <c r="J19" s="116">
        <f t="shared" si="4"/>
        <v>57584</v>
      </c>
      <c r="K19" s="177">
        <f t="shared" si="4"/>
        <v>12102</v>
      </c>
    </row>
    <row r="20" spans="1:11" ht="19.5" customHeight="1">
      <c r="A20" s="123" t="s">
        <v>13</v>
      </c>
      <c r="B20" s="116" t="s">
        <v>240</v>
      </c>
      <c r="C20" s="116"/>
      <c r="D20" s="116"/>
      <c r="E20" s="116">
        <v>93000</v>
      </c>
      <c r="F20" s="116">
        <v>124000</v>
      </c>
      <c r="G20" s="138">
        <v>124000</v>
      </c>
      <c r="H20" s="116">
        <v>124000</v>
      </c>
      <c r="I20" s="116">
        <v>125800</v>
      </c>
      <c r="J20" s="116">
        <v>55000</v>
      </c>
      <c r="K20" s="177">
        <v>12000</v>
      </c>
    </row>
    <row r="21" spans="1:11" ht="60" customHeight="1">
      <c r="A21" s="123" t="s">
        <v>14</v>
      </c>
      <c r="B21" s="127" t="s">
        <v>241</v>
      </c>
      <c r="C21" s="116"/>
      <c r="D21" s="116"/>
      <c r="E21" s="116"/>
      <c r="F21" s="116"/>
      <c r="G21" s="138"/>
      <c r="H21" s="116"/>
      <c r="I21" s="116"/>
      <c r="J21" s="116"/>
      <c r="K21" s="177"/>
    </row>
    <row r="22" spans="1:11" ht="19.5" customHeight="1">
      <c r="A22" s="123" t="s">
        <v>15</v>
      </c>
      <c r="B22" s="116" t="s">
        <v>242</v>
      </c>
      <c r="C22" s="116"/>
      <c r="D22" s="116">
        <v>7113</v>
      </c>
      <c r="E22" s="116">
        <v>28220</v>
      </c>
      <c r="F22" s="116">
        <v>23987</v>
      </c>
      <c r="G22" s="138">
        <v>19516</v>
      </c>
      <c r="H22" s="116">
        <v>13872</v>
      </c>
      <c r="I22" s="116">
        <v>8228</v>
      </c>
      <c r="J22" s="116">
        <v>2584</v>
      </c>
      <c r="K22" s="177">
        <v>102</v>
      </c>
    </row>
    <row r="23" spans="1:11" ht="19.5" customHeight="1">
      <c r="A23" s="123" t="s">
        <v>235</v>
      </c>
      <c r="B23" s="116" t="s">
        <v>244</v>
      </c>
      <c r="C23" s="116"/>
      <c r="D23" s="116"/>
      <c r="E23" s="116"/>
      <c r="F23" s="116"/>
      <c r="G23" s="138"/>
      <c r="H23" s="116"/>
      <c r="I23" s="116"/>
      <c r="J23" s="116"/>
      <c r="K23" s="177"/>
    </row>
    <row r="24" spans="1:11" ht="19.5" customHeight="1">
      <c r="A24" s="123" t="s">
        <v>245</v>
      </c>
      <c r="B24" s="116" t="s">
        <v>26</v>
      </c>
      <c r="C24" s="116"/>
      <c r="D24" s="116"/>
      <c r="E24" s="116"/>
      <c r="F24" s="116"/>
      <c r="G24" s="138"/>
      <c r="H24" s="116"/>
      <c r="I24" s="116"/>
      <c r="J24" s="116"/>
      <c r="K24" s="177"/>
    </row>
    <row r="25" spans="1:11" ht="19.5" customHeight="1">
      <c r="A25" s="409" t="s">
        <v>44</v>
      </c>
      <c r="B25" s="410" t="s">
        <v>246</v>
      </c>
      <c r="C25" s="411">
        <f aca="true" t="shared" si="5" ref="C25:K25">C6-C13</f>
        <v>-102893</v>
      </c>
      <c r="D25" s="411">
        <f t="shared" si="5"/>
        <v>-345662</v>
      </c>
      <c r="E25" s="411">
        <f t="shared" si="5"/>
        <v>389416</v>
      </c>
      <c r="F25" s="411">
        <f t="shared" si="5"/>
        <v>222387</v>
      </c>
      <c r="G25" s="412">
        <f t="shared" si="5"/>
        <v>192000</v>
      </c>
      <c r="H25" s="411">
        <f t="shared" si="5"/>
        <v>192000</v>
      </c>
      <c r="I25" s="411">
        <f t="shared" si="5"/>
        <v>192000</v>
      </c>
      <c r="J25" s="411">
        <f t="shared" si="5"/>
        <v>192000</v>
      </c>
      <c r="K25" s="414">
        <f t="shared" si="5"/>
        <v>192000</v>
      </c>
    </row>
    <row r="26" spans="1:11" ht="19.5" customHeight="1">
      <c r="A26" s="409" t="s">
        <v>247</v>
      </c>
      <c r="B26" s="410" t="s">
        <v>248</v>
      </c>
      <c r="C26" s="411">
        <v>764076</v>
      </c>
      <c r="D26" s="411">
        <v>1091186</v>
      </c>
      <c r="E26" s="411">
        <v>763022</v>
      </c>
      <c r="F26" s="411">
        <v>558887</v>
      </c>
      <c r="G26" s="412">
        <v>380139</v>
      </c>
      <c r="H26" s="411">
        <v>215000</v>
      </c>
      <c r="I26" s="411">
        <v>67000</v>
      </c>
      <c r="J26" s="411">
        <v>12000</v>
      </c>
      <c r="K26" s="414">
        <v>0</v>
      </c>
    </row>
    <row r="27" spans="1:11" ht="51.75" customHeight="1">
      <c r="A27" s="123" t="s">
        <v>13</v>
      </c>
      <c r="B27" s="127" t="s">
        <v>249</v>
      </c>
      <c r="C27" s="116"/>
      <c r="D27" s="116"/>
      <c r="E27" s="116"/>
      <c r="F27" s="116"/>
      <c r="G27" s="138"/>
      <c r="H27" s="116"/>
      <c r="I27" s="116"/>
      <c r="J27" s="116"/>
      <c r="K27" s="177"/>
    </row>
    <row r="28" spans="1:11" ht="36" customHeight="1">
      <c r="A28" s="123" t="s">
        <v>250</v>
      </c>
      <c r="B28" s="126" t="s">
        <v>255</v>
      </c>
      <c r="C28" s="401">
        <f aca="true" t="shared" si="6" ref="C28:K28">(C26/C6)</f>
        <v>0.09736095238083102</v>
      </c>
      <c r="D28" s="401">
        <f t="shared" si="6"/>
        <v>0.10138842224508364</v>
      </c>
      <c r="E28" s="401">
        <f t="shared" si="6"/>
        <v>0.08707176731990672</v>
      </c>
      <c r="F28" s="401">
        <f t="shared" si="6"/>
        <v>0.061800888144425255</v>
      </c>
      <c r="G28" s="402">
        <f t="shared" si="6"/>
        <v>0.04070564634652103</v>
      </c>
      <c r="H28" s="401">
        <f t="shared" si="6"/>
        <v>0.02302240486901376</v>
      </c>
      <c r="I28" s="401">
        <f t="shared" si="6"/>
        <v>0.007174423842901963</v>
      </c>
      <c r="J28" s="401">
        <f t="shared" si="6"/>
        <v>0.0012849714345496053</v>
      </c>
      <c r="K28" s="177">
        <f t="shared" si="6"/>
        <v>0</v>
      </c>
    </row>
    <row r="29" spans="1:11" ht="40.5" customHeight="1">
      <c r="A29" s="123" t="s">
        <v>251</v>
      </c>
      <c r="B29" s="128" t="s">
        <v>256</v>
      </c>
      <c r="C29" s="116">
        <v>8.43</v>
      </c>
      <c r="D29" s="116">
        <v>3.26</v>
      </c>
      <c r="E29" s="116">
        <v>4.17</v>
      </c>
      <c r="F29" s="116">
        <v>2.56</v>
      </c>
      <c r="G29" s="138">
        <v>2.15</v>
      </c>
      <c r="H29" s="116">
        <v>1.93</v>
      </c>
      <c r="I29" s="116">
        <v>1.68</v>
      </c>
      <c r="J29" s="116">
        <v>0.62</v>
      </c>
      <c r="K29" s="177">
        <v>0.13</v>
      </c>
    </row>
    <row r="30" spans="1:11" ht="42" customHeight="1">
      <c r="A30" s="123" t="s">
        <v>252</v>
      </c>
      <c r="B30" s="128" t="s">
        <v>257</v>
      </c>
      <c r="C30" s="116">
        <v>4.31</v>
      </c>
      <c r="D30" s="116">
        <v>10.14</v>
      </c>
      <c r="E30" s="116">
        <v>8.71</v>
      </c>
      <c r="F30" s="116">
        <v>6.18</v>
      </c>
      <c r="G30" s="138">
        <v>4.07</v>
      </c>
      <c r="H30" s="403">
        <v>2.3</v>
      </c>
      <c r="I30" s="116">
        <v>0.72</v>
      </c>
      <c r="J30" s="116">
        <v>0.13</v>
      </c>
      <c r="K30" s="177">
        <v>0</v>
      </c>
    </row>
    <row r="31" spans="1:11" ht="42.75" customHeight="1" thickBot="1">
      <c r="A31" s="129" t="s">
        <v>253</v>
      </c>
      <c r="B31" s="130" t="s">
        <v>258</v>
      </c>
      <c r="C31" s="122">
        <v>4.63</v>
      </c>
      <c r="D31" s="122">
        <v>3.26</v>
      </c>
      <c r="E31" s="122">
        <v>4.17</v>
      </c>
      <c r="F31" s="122">
        <v>2.56</v>
      </c>
      <c r="G31" s="139">
        <v>2.15</v>
      </c>
      <c r="H31" s="164">
        <v>1.93</v>
      </c>
      <c r="I31" s="164">
        <v>1.68</v>
      </c>
      <c r="J31" s="164">
        <v>0.62</v>
      </c>
      <c r="K31" s="178">
        <v>0.13</v>
      </c>
    </row>
    <row r="34" ht="12.75">
      <c r="E34" s="2" t="s">
        <v>548</v>
      </c>
    </row>
    <row r="36" ht="12.75">
      <c r="E36" s="2" t="s">
        <v>549</v>
      </c>
    </row>
  </sheetData>
  <mergeCells count="6">
    <mergeCell ref="A1:G1"/>
    <mergeCell ref="E3:G3"/>
    <mergeCell ref="C3:C4"/>
    <mergeCell ref="B3:B4"/>
    <mergeCell ref="A3:A4"/>
    <mergeCell ref="D3:D4"/>
  </mergeCells>
  <printOptions horizontalCentered="1" verticalCentered="1"/>
  <pageMargins left="0.1968503937007874" right="0.3937007874015748" top="0.44" bottom="0.37" header="0.25" footer="0.23"/>
  <pageSetup horizontalDpi="600" verticalDpi="600" orientation="landscape" paperSize="9" scale="80" r:id="rId1"/>
  <headerFooter alignWithMargins="0">
    <oddHeader>&amp;R&amp;9Załącznik nr  12a
do uchwały Rady Gminy V/17/2007
z dnia25 stycznia 2007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2"/>
  <sheetViews>
    <sheetView tabSelected="1" zoomScale="75" zoomScaleNormal="75" workbookViewId="0" topLeftCell="A144">
      <selection activeCell="D160" sqref="D160:D163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8.875" style="2" customWidth="1"/>
    <col min="4" max="4" width="43.375" style="2" customWidth="1"/>
    <col min="5" max="5" width="14.25390625" style="2" hidden="1" customWidth="1"/>
    <col min="6" max="7" width="11.625" style="2" customWidth="1"/>
    <col min="8" max="9" width="10.75390625" style="2" customWidth="1"/>
    <col min="10" max="10" width="10.875" style="2" customWidth="1"/>
    <col min="11" max="12" width="10.75390625" style="2" customWidth="1"/>
    <col min="13" max="13" width="11.75390625" style="2" customWidth="1"/>
  </cols>
  <sheetData>
    <row r="1" spans="1:13" ht="18">
      <c r="A1" s="467" t="s">
        <v>98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8" ht="18">
      <c r="A2" s="4"/>
      <c r="B2" s="4"/>
      <c r="C2" s="4"/>
      <c r="D2" s="419"/>
      <c r="E2" s="4"/>
      <c r="F2" s="4"/>
      <c r="G2" s="4"/>
      <c r="H2" s="4"/>
    </row>
    <row r="3" spans="1:13" ht="12.75">
      <c r="A3" s="56"/>
      <c r="B3" s="56"/>
      <c r="C3" s="56"/>
      <c r="D3" s="418"/>
      <c r="E3" s="418"/>
      <c r="F3" s="418"/>
      <c r="G3" s="418"/>
      <c r="H3" s="417"/>
      <c r="I3" s="420"/>
      <c r="J3" s="420"/>
      <c r="K3" s="420"/>
      <c r="L3" s="17"/>
      <c r="M3" s="58" t="s">
        <v>68</v>
      </c>
    </row>
    <row r="4" spans="1:13" s="59" customFormat="1" ht="18.75" customHeight="1" thickBot="1">
      <c r="A4" s="460" t="s">
        <v>2</v>
      </c>
      <c r="B4" s="460" t="s">
        <v>3</v>
      </c>
      <c r="C4" s="461" t="s">
        <v>161</v>
      </c>
      <c r="D4" s="460" t="s">
        <v>19</v>
      </c>
      <c r="E4" s="461"/>
      <c r="F4" s="460" t="s">
        <v>141</v>
      </c>
      <c r="G4" s="459" t="s">
        <v>6</v>
      </c>
      <c r="H4" s="468"/>
      <c r="I4" s="468"/>
      <c r="J4" s="468"/>
      <c r="K4" s="469"/>
      <c r="L4" s="470"/>
      <c r="M4" s="460"/>
    </row>
    <row r="5" spans="1:13" s="59" customFormat="1" ht="20.25" customHeight="1" thickBot="1">
      <c r="A5" s="460"/>
      <c r="B5" s="460"/>
      <c r="C5" s="462"/>
      <c r="D5" s="460"/>
      <c r="E5" s="462"/>
      <c r="F5" s="460"/>
      <c r="G5" s="459" t="s">
        <v>43</v>
      </c>
      <c r="H5" s="471"/>
      <c r="I5" s="471"/>
      <c r="J5" s="471"/>
      <c r="K5" s="472"/>
      <c r="L5" s="470"/>
      <c r="M5" s="460" t="s">
        <v>46</v>
      </c>
    </row>
    <row r="6" spans="1:13" s="59" customFormat="1" ht="51">
      <c r="A6" s="460"/>
      <c r="B6" s="460"/>
      <c r="C6" s="463"/>
      <c r="D6" s="460"/>
      <c r="E6" s="463"/>
      <c r="F6" s="460"/>
      <c r="G6" s="459"/>
      <c r="H6" s="196" t="s">
        <v>139</v>
      </c>
      <c r="I6" s="196" t="s">
        <v>140</v>
      </c>
      <c r="J6" s="196" t="s">
        <v>136</v>
      </c>
      <c r="K6" s="197" t="s">
        <v>162</v>
      </c>
      <c r="L6" s="135" t="s">
        <v>138</v>
      </c>
      <c r="M6" s="460"/>
    </row>
    <row r="7" spans="1:13" s="59" customFormat="1" ht="6" customHeight="1">
      <c r="A7" s="60">
        <v>1</v>
      </c>
      <c r="B7" s="60">
        <v>2</v>
      </c>
      <c r="C7" s="60">
        <v>3</v>
      </c>
      <c r="D7" s="60">
        <v>4</v>
      </c>
      <c r="E7" s="60"/>
      <c r="F7" s="60">
        <v>5</v>
      </c>
      <c r="G7" s="156">
        <v>6</v>
      </c>
      <c r="H7" s="176">
        <v>7</v>
      </c>
      <c r="I7" s="176">
        <v>8</v>
      </c>
      <c r="J7" s="176">
        <v>9</v>
      </c>
      <c r="K7" s="188">
        <v>10</v>
      </c>
      <c r="L7" s="163">
        <v>11</v>
      </c>
      <c r="M7" s="60">
        <v>12</v>
      </c>
    </row>
    <row r="8" spans="1:13" s="59" customFormat="1" ht="18" customHeight="1">
      <c r="A8" s="385" t="s">
        <v>261</v>
      </c>
      <c r="B8" s="385"/>
      <c r="C8" s="385"/>
      <c r="D8" s="385" t="s">
        <v>369</v>
      </c>
      <c r="E8" s="385"/>
      <c r="F8" s="385">
        <f aca="true" t="shared" si="0" ref="F8:M8">SUM(F9,F13,F16,F18)</f>
        <v>1746625</v>
      </c>
      <c r="G8" s="385">
        <f t="shared" si="0"/>
        <v>15045</v>
      </c>
      <c r="H8" s="266">
        <f t="shared" si="0"/>
        <v>0</v>
      </c>
      <c r="I8" s="265">
        <f t="shared" si="0"/>
        <v>0</v>
      </c>
      <c r="J8" s="265">
        <f t="shared" si="0"/>
        <v>0</v>
      </c>
      <c r="K8" s="391">
        <f t="shared" si="0"/>
        <v>0</v>
      </c>
      <c r="L8" s="385">
        <f t="shared" si="0"/>
        <v>0</v>
      </c>
      <c r="M8" s="385">
        <f t="shared" si="0"/>
        <v>1731580</v>
      </c>
    </row>
    <row r="9" spans="1:13" s="59" customFormat="1" ht="31.5">
      <c r="A9" s="385"/>
      <c r="B9" s="385" t="s">
        <v>260</v>
      </c>
      <c r="C9" s="385"/>
      <c r="D9" s="385" t="s">
        <v>370</v>
      </c>
      <c r="E9" s="385"/>
      <c r="F9" s="385">
        <f aca="true" t="shared" si="1" ref="F9:K9">SUM(F10:F12)</f>
        <v>1731580</v>
      </c>
      <c r="G9" s="385">
        <f t="shared" si="1"/>
        <v>0</v>
      </c>
      <c r="H9" s="266">
        <f t="shared" si="1"/>
        <v>0</v>
      </c>
      <c r="I9" s="265">
        <f t="shared" si="1"/>
        <v>0</v>
      </c>
      <c r="J9" s="265">
        <f t="shared" si="1"/>
        <v>0</v>
      </c>
      <c r="K9" s="391">
        <f t="shared" si="1"/>
        <v>0</v>
      </c>
      <c r="L9" s="385">
        <f>SUM(L9:L12)</f>
        <v>0</v>
      </c>
      <c r="M9" s="385">
        <f>SUM(M10:M12)</f>
        <v>1731580</v>
      </c>
    </row>
    <row r="10" spans="1:13" s="59" customFormat="1" ht="15">
      <c r="A10" s="386"/>
      <c r="B10" s="386"/>
      <c r="C10" s="386">
        <v>6050</v>
      </c>
      <c r="D10" s="386" t="s">
        <v>371</v>
      </c>
      <c r="E10" s="386"/>
      <c r="F10" s="386">
        <v>49000</v>
      </c>
      <c r="G10" s="386"/>
      <c r="H10" s="255"/>
      <c r="I10" s="254"/>
      <c r="J10" s="254"/>
      <c r="K10" s="390"/>
      <c r="L10" s="386"/>
      <c r="M10" s="386">
        <v>49000</v>
      </c>
    </row>
    <row r="11" spans="1:13" s="59" customFormat="1" ht="45">
      <c r="A11" s="386"/>
      <c r="B11" s="386"/>
      <c r="C11" s="386">
        <v>6058</v>
      </c>
      <c r="D11" s="386" t="s">
        <v>372</v>
      </c>
      <c r="E11" s="386"/>
      <c r="F11" s="386">
        <v>1269255</v>
      </c>
      <c r="G11" s="386"/>
      <c r="H11" s="255"/>
      <c r="I11" s="254"/>
      <c r="J11" s="254"/>
      <c r="K11" s="390"/>
      <c r="L11" s="386"/>
      <c r="M11" s="386">
        <v>1269255</v>
      </c>
    </row>
    <row r="12" spans="1:13" s="59" customFormat="1" ht="45">
      <c r="A12" s="386"/>
      <c r="B12" s="386"/>
      <c r="C12" s="386">
        <v>6059</v>
      </c>
      <c r="D12" s="386" t="s">
        <v>373</v>
      </c>
      <c r="E12" s="386"/>
      <c r="F12" s="386">
        <v>413325</v>
      </c>
      <c r="G12" s="386"/>
      <c r="H12" s="255"/>
      <c r="I12" s="254"/>
      <c r="J12" s="254"/>
      <c r="K12" s="390"/>
      <c r="L12" s="386"/>
      <c r="M12" s="386">
        <v>413325</v>
      </c>
    </row>
    <row r="13" spans="1:13" s="59" customFormat="1" ht="15.75">
      <c r="A13" s="385"/>
      <c r="B13" s="385" t="s">
        <v>374</v>
      </c>
      <c r="C13" s="385"/>
      <c r="D13" s="385" t="s">
        <v>375</v>
      </c>
      <c r="E13" s="385"/>
      <c r="F13" s="385">
        <f>SUM(F14:F15)</f>
        <v>2000</v>
      </c>
      <c r="G13" s="385">
        <f>SUM(G14:G15)</f>
        <v>2000</v>
      </c>
      <c r="H13" s="266"/>
      <c r="I13" s="265"/>
      <c r="J13" s="265"/>
      <c r="K13" s="391"/>
      <c r="L13" s="386"/>
      <c r="M13" s="386"/>
    </row>
    <row r="14" spans="1:13" s="59" customFormat="1" ht="15">
      <c r="A14" s="386"/>
      <c r="B14" s="386"/>
      <c r="C14" s="386">
        <v>4210</v>
      </c>
      <c r="D14" s="386" t="s">
        <v>376</v>
      </c>
      <c r="E14" s="386"/>
      <c r="F14" s="386">
        <v>1000</v>
      </c>
      <c r="G14" s="386">
        <v>1000</v>
      </c>
      <c r="H14" s="255"/>
      <c r="I14" s="254"/>
      <c r="J14" s="254"/>
      <c r="K14" s="390"/>
      <c r="L14" s="386"/>
      <c r="M14" s="386"/>
    </row>
    <row r="15" spans="1:13" s="59" customFormat="1" ht="15">
      <c r="A15" s="386"/>
      <c r="B15" s="386"/>
      <c r="C15" s="386">
        <v>4300</v>
      </c>
      <c r="D15" s="386" t="s">
        <v>377</v>
      </c>
      <c r="E15" s="386"/>
      <c r="F15" s="386">
        <v>1000</v>
      </c>
      <c r="G15" s="386">
        <v>1000</v>
      </c>
      <c r="H15" s="255"/>
      <c r="I15" s="254"/>
      <c r="J15" s="254"/>
      <c r="K15" s="390"/>
      <c r="L15" s="386"/>
      <c r="M15" s="386"/>
    </row>
    <row r="16" spans="1:13" s="59" customFormat="1" ht="15.75">
      <c r="A16" s="385"/>
      <c r="B16" s="385" t="s">
        <v>378</v>
      </c>
      <c r="C16" s="385"/>
      <c r="D16" s="385" t="s">
        <v>379</v>
      </c>
      <c r="E16" s="385"/>
      <c r="F16" s="385">
        <f>SUM(F17)</f>
        <v>13045</v>
      </c>
      <c r="G16" s="385">
        <f>SUM(G17)</f>
        <v>13045</v>
      </c>
      <c r="H16" s="266"/>
      <c r="I16" s="265"/>
      <c r="J16" s="265"/>
      <c r="K16" s="391"/>
      <c r="L16" s="386"/>
      <c r="M16" s="386"/>
    </row>
    <row r="17" spans="1:13" s="59" customFormat="1" ht="45">
      <c r="A17" s="386"/>
      <c r="B17" s="386"/>
      <c r="C17" s="386">
        <v>2850</v>
      </c>
      <c r="D17" s="386" t="s">
        <v>380</v>
      </c>
      <c r="E17" s="386"/>
      <c r="F17" s="386">
        <v>13045</v>
      </c>
      <c r="G17" s="386">
        <v>13045</v>
      </c>
      <c r="H17" s="255"/>
      <c r="I17" s="254"/>
      <c r="J17" s="254"/>
      <c r="K17" s="390"/>
      <c r="L17" s="386"/>
      <c r="M17" s="386"/>
    </row>
    <row r="18" spans="1:13" s="59" customFormat="1" ht="15.75" hidden="1">
      <c r="A18" s="385"/>
      <c r="B18" s="385"/>
      <c r="C18" s="385"/>
      <c r="D18" s="385"/>
      <c r="E18" s="385"/>
      <c r="F18" s="385"/>
      <c r="G18" s="385"/>
      <c r="H18" s="266"/>
      <c r="I18" s="265"/>
      <c r="J18" s="265"/>
      <c r="K18" s="391"/>
      <c r="L18" s="385"/>
      <c r="M18" s="385">
        <f>SUM(M19:M23)</f>
        <v>0</v>
      </c>
    </row>
    <row r="19" spans="1:13" s="59" customFormat="1" ht="15" hidden="1">
      <c r="A19" s="386"/>
      <c r="B19" s="386"/>
      <c r="C19" s="386"/>
      <c r="D19" s="386"/>
      <c r="E19" s="386"/>
      <c r="F19" s="386"/>
      <c r="G19" s="386"/>
      <c r="H19" s="255"/>
      <c r="I19" s="254"/>
      <c r="J19" s="254"/>
      <c r="K19" s="255"/>
      <c r="L19" s="392"/>
      <c r="M19" s="393"/>
    </row>
    <row r="20" spans="1:13" s="59" customFormat="1" ht="15" hidden="1">
      <c r="A20" s="386"/>
      <c r="B20" s="386"/>
      <c r="C20" s="386"/>
      <c r="D20" s="386"/>
      <c r="E20" s="386"/>
      <c r="F20" s="386"/>
      <c r="G20" s="386"/>
      <c r="H20" s="255"/>
      <c r="I20" s="254"/>
      <c r="J20" s="254"/>
      <c r="K20" s="390"/>
      <c r="L20" s="386"/>
      <c r="M20" s="386"/>
    </row>
    <row r="21" spans="1:13" s="59" customFormat="1" ht="15" hidden="1">
      <c r="A21" s="386"/>
      <c r="B21" s="386"/>
      <c r="C21" s="386"/>
      <c r="D21" s="386"/>
      <c r="E21" s="386"/>
      <c r="F21" s="386"/>
      <c r="G21" s="386"/>
      <c r="H21" s="255"/>
      <c r="I21" s="254"/>
      <c r="J21" s="254"/>
      <c r="K21" s="390"/>
      <c r="L21" s="386"/>
      <c r="M21" s="386"/>
    </row>
    <row r="22" spans="1:13" s="59" customFormat="1" ht="15" hidden="1">
      <c r="A22" s="386"/>
      <c r="B22" s="386"/>
      <c r="C22" s="386"/>
      <c r="D22" s="386"/>
      <c r="E22" s="386"/>
      <c r="F22" s="386"/>
      <c r="G22" s="386"/>
      <c r="H22" s="255"/>
      <c r="I22" s="254"/>
      <c r="J22" s="254"/>
      <c r="K22" s="390"/>
      <c r="L22" s="386"/>
      <c r="M22" s="386"/>
    </row>
    <row r="23" spans="1:13" s="59" customFormat="1" ht="15" hidden="1">
      <c r="A23" s="386"/>
      <c r="B23" s="386"/>
      <c r="C23" s="386"/>
      <c r="D23" s="386"/>
      <c r="E23" s="386"/>
      <c r="F23" s="386"/>
      <c r="G23" s="386"/>
      <c r="H23" s="255"/>
      <c r="I23" s="254"/>
      <c r="J23" s="254"/>
      <c r="K23" s="390"/>
      <c r="L23" s="386"/>
      <c r="M23" s="386"/>
    </row>
    <row r="24" spans="1:13" s="59" customFormat="1" ht="15" hidden="1">
      <c r="A24" s="386"/>
      <c r="B24" s="386"/>
      <c r="C24" s="386"/>
      <c r="D24" s="386"/>
      <c r="E24" s="386"/>
      <c r="F24" s="386"/>
      <c r="G24" s="386"/>
      <c r="H24" s="255"/>
      <c r="I24" s="254"/>
      <c r="J24" s="254"/>
      <c r="K24" s="390"/>
      <c r="L24" s="386"/>
      <c r="M24" s="386"/>
    </row>
    <row r="25" spans="1:13" s="59" customFormat="1" ht="15.75">
      <c r="A25" s="385">
        <v>600</v>
      </c>
      <c r="B25" s="385"/>
      <c r="C25" s="385"/>
      <c r="D25" s="385" t="s">
        <v>274</v>
      </c>
      <c r="E25" s="385"/>
      <c r="F25" s="385">
        <f aca="true" t="shared" si="2" ref="F25:M25">SUM(F26,F28)</f>
        <v>142500</v>
      </c>
      <c r="G25" s="385">
        <f t="shared" si="2"/>
        <v>72500</v>
      </c>
      <c r="H25" s="266">
        <f t="shared" si="2"/>
        <v>0</v>
      </c>
      <c r="I25" s="265">
        <f t="shared" si="2"/>
        <v>0</v>
      </c>
      <c r="J25" s="265">
        <f t="shared" si="2"/>
        <v>0</v>
      </c>
      <c r="K25" s="391">
        <f t="shared" si="2"/>
        <v>0</v>
      </c>
      <c r="L25" s="385">
        <f t="shared" si="2"/>
        <v>0</v>
      </c>
      <c r="M25" s="385">
        <f t="shared" si="2"/>
        <v>70000</v>
      </c>
    </row>
    <row r="26" spans="1:13" s="59" customFormat="1" ht="15.75" hidden="1">
      <c r="A26" s="385"/>
      <c r="B26" s="385"/>
      <c r="C26" s="385"/>
      <c r="D26" s="385"/>
      <c r="E26" s="385"/>
      <c r="F26" s="385"/>
      <c r="G26" s="385"/>
      <c r="H26" s="266"/>
      <c r="I26" s="265"/>
      <c r="J26" s="265"/>
      <c r="K26" s="391"/>
      <c r="L26" s="386"/>
      <c r="M26" s="386"/>
    </row>
    <row r="27" spans="1:13" s="59" customFormat="1" ht="15" hidden="1">
      <c r="A27" s="386"/>
      <c r="B27" s="386"/>
      <c r="C27" s="386"/>
      <c r="D27" s="386"/>
      <c r="E27" s="386"/>
      <c r="F27" s="386"/>
      <c r="G27" s="386"/>
      <c r="H27" s="255"/>
      <c r="I27" s="254"/>
      <c r="J27" s="254"/>
      <c r="K27" s="390"/>
      <c r="L27" s="386"/>
      <c r="M27" s="386"/>
    </row>
    <row r="28" spans="1:13" s="59" customFormat="1" ht="15.75">
      <c r="A28" s="385"/>
      <c r="B28" s="385">
        <v>60016</v>
      </c>
      <c r="C28" s="385"/>
      <c r="D28" s="385" t="s">
        <v>275</v>
      </c>
      <c r="E28" s="385"/>
      <c r="F28" s="385">
        <f>SUM(F29:F34)</f>
        <v>142500</v>
      </c>
      <c r="G28" s="385">
        <f>SUM(G29:G33)</f>
        <v>72500</v>
      </c>
      <c r="H28" s="266"/>
      <c r="I28" s="265"/>
      <c r="J28" s="265"/>
      <c r="K28" s="391"/>
      <c r="L28" s="386"/>
      <c r="M28" s="385">
        <f>SUM(M34)</f>
        <v>70000</v>
      </c>
    </row>
    <row r="29" spans="1:13" s="59" customFormat="1" ht="30">
      <c r="A29" s="386"/>
      <c r="B29" s="386"/>
      <c r="C29" s="386">
        <v>3020</v>
      </c>
      <c r="D29" s="386" t="s">
        <v>382</v>
      </c>
      <c r="E29" s="386"/>
      <c r="F29" s="386">
        <v>900</v>
      </c>
      <c r="G29" s="386">
        <v>900</v>
      </c>
      <c r="H29" s="255"/>
      <c r="I29" s="254"/>
      <c r="J29" s="254"/>
      <c r="K29" s="390"/>
      <c r="L29" s="386"/>
      <c r="M29" s="386"/>
    </row>
    <row r="30" spans="1:13" s="59" customFormat="1" ht="15">
      <c r="A30" s="386"/>
      <c r="B30" s="386"/>
      <c r="C30" s="386">
        <v>4210</v>
      </c>
      <c r="D30" s="386" t="s">
        <v>383</v>
      </c>
      <c r="E30" s="386"/>
      <c r="F30" s="386">
        <v>30000</v>
      </c>
      <c r="G30" s="386">
        <v>30000</v>
      </c>
      <c r="H30" s="255"/>
      <c r="I30" s="254"/>
      <c r="J30" s="254"/>
      <c r="K30" s="390"/>
      <c r="L30" s="386"/>
      <c r="M30" s="386"/>
    </row>
    <row r="31" spans="1:13" s="59" customFormat="1" ht="15">
      <c r="A31" s="386"/>
      <c r="B31" s="386"/>
      <c r="C31" s="386">
        <v>4270</v>
      </c>
      <c r="D31" s="386" t="s">
        <v>381</v>
      </c>
      <c r="E31" s="386"/>
      <c r="F31" s="386">
        <v>30000</v>
      </c>
      <c r="G31" s="386">
        <v>30000</v>
      </c>
      <c r="H31" s="255"/>
      <c r="I31" s="254"/>
      <c r="J31" s="254"/>
      <c r="K31" s="390"/>
      <c r="L31" s="386"/>
      <c r="M31" s="386"/>
    </row>
    <row r="32" spans="1:13" s="59" customFormat="1" ht="15">
      <c r="A32" s="386"/>
      <c r="B32" s="386"/>
      <c r="C32" s="386">
        <v>4300</v>
      </c>
      <c r="D32" s="386" t="s">
        <v>377</v>
      </c>
      <c r="E32" s="386"/>
      <c r="F32" s="386">
        <v>10000</v>
      </c>
      <c r="G32" s="386">
        <v>10000</v>
      </c>
      <c r="H32" s="255"/>
      <c r="I32" s="254"/>
      <c r="J32" s="254"/>
      <c r="K32" s="390"/>
      <c r="L32" s="386"/>
      <c r="M32" s="386"/>
    </row>
    <row r="33" spans="1:13" s="59" customFormat="1" ht="15">
      <c r="A33" s="386"/>
      <c r="B33" s="386"/>
      <c r="C33" s="386">
        <v>4430</v>
      </c>
      <c r="D33" s="386" t="s">
        <v>384</v>
      </c>
      <c r="E33" s="386"/>
      <c r="F33" s="386">
        <v>1600</v>
      </c>
      <c r="G33" s="386">
        <v>1600</v>
      </c>
      <c r="H33" s="255"/>
      <c r="I33" s="254"/>
      <c r="J33" s="254"/>
      <c r="K33" s="390"/>
      <c r="L33" s="386"/>
      <c r="M33" s="386"/>
    </row>
    <row r="34" spans="1:13" s="59" customFormat="1" ht="30">
      <c r="A34" s="386"/>
      <c r="B34" s="386"/>
      <c r="C34" s="386">
        <v>6050</v>
      </c>
      <c r="D34" s="386" t="s">
        <v>389</v>
      </c>
      <c r="E34" s="386"/>
      <c r="F34" s="386">
        <v>70000</v>
      </c>
      <c r="G34" s="386">
        <v>0</v>
      </c>
      <c r="H34" s="255"/>
      <c r="I34" s="254"/>
      <c r="J34" s="254"/>
      <c r="K34" s="390"/>
      <c r="L34" s="386"/>
      <c r="M34" s="386">
        <v>70000</v>
      </c>
    </row>
    <row r="35" spans="1:13" s="59" customFormat="1" ht="15.75">
      <c r="A35" s="385">
        <v>700</v>
      </c>
      <c r="B35" s="385"/>
      <c r="C35" s="385"/>
      <c r="D35" s="385" t="s">
        <v>279</v>
      </c>
      <c r="E35" s="385"/>
      <c r="F35" s="385">
        <f aca="true" t="shared" si="3" ref="F35:M35">SUM(F36)</f>
        <v>82300</v>
      </c>
      <c r="G35" s="385">
        <f t="shared" si="3"/>
        <v>82300</v>
      </c>
      <c r="H35" s="266">
        <f t="shared" si="3"/>
        <v>800</v>
      </c>
      <c r="I35" s="265">
        <f t="shared" si="3"/>
        <v>0</v>
      </c>
      <c r="J35" s="265">
        <f t="shared" si="3"/>
        <v>0</v>
      </c>
      <c r="K35" s="391">
        <f t="shared" si="3"/>
        <v>0</v>
      </c>
      <c r="L35" s="385">
        <f t="shared" si="3"/>
        <v>0</v>
      </c>
      <c r="M35" s="385">
        <f t="shared" si="3"/>
        <v>0</v>
      </c>
    </row>
    <row r="36" spans="1:13" s="59" customFormat="1" ht="31.5">
      <c r="A36" s="385"/>
      <c r="B36" s="385">
        <v>70005</v>
      </c>
      <c r="C36" s="385"/>
      <c r="D36" s="385" t="s">
        <v>480</v>
      </c>
      <c r="E36" s="385"/>
      <c r="F36" s="385">
        <f>SUM(F37:F44)</f>
        <v>82300</v>
      </c>
      <c r="G36" s="385">
        <f>SUM(G37:G43)</f>
        <v>82300</v>
      </c>
      <c r="H36" s="266">
        <f>SUM(H37)</f>
        <v>800</v>
      </c>
      <c r="I36" s="265"/>
      <c r="J36" s="265"/>
      <c r="K36" s="391"/>
      <c r="L36" s="386"/>
      <c r="M36" s="386">
        <f>SUM(M44)</f>
        <v>0</v>
      </c>
    </row>
    <row r="37" spans="1:13" s="59" customFormat="1" ht="15">
      <c r="A37" s="386"/>
      <c r="B37" s="386"/>
      <c r="C37" s="386">
        <v>4170</v>
      </c>
      <c r="D37" s="386" t="s">
        <v>385</v>
      </c>
      <c r="E37" s="386"/>
      <c r="F37" s="386">
        <v>800</v>
      </c>
      <c r="G37" s="386">
        <v>800</v>
      </c>
      <c r="H37" s="255">
        <v>800</v>
      </c>
      <c r="I37" s="254"/>
      <c r="J37" s="254"/>
      <c r="K37" s="390"/>
      <c r="L37" s="386"/>
      <c r="M37" s="386"/>
    </row>
    <row r="38" spans="1:13" s="59" customFormat="1" ht="15">
      <c r="A38" s="386"/>
      <c r="B38" s="386"/>
      <c r="C38" s="386">
        <v>4210</v>
      </c>
      <c r="D38" s="386" t="s">
        <v>376</v>
      </c>
      <c r="E38" s="386"/>
      <c r="F38" s="386">
        <v>55500</v>
      </c>
      <c r="G38" s="386">
        <v>55500</v>
      </c>
      <c r="H38" s="255"/>
      <c r="I38" s="254"/>
      <c r="J38" s="254"/>
      <c r="K38" s="390"/>
      <c r="L38" s="386"/>
      <c r="M38" s="386"/>
    </row>
    <row r="39" spans="1:13" s="59" customFormat="1" ht="15">
      <c r="A39" s="386"/>
      <c r="B39" s="386"/>
      <c r="C39" s="386">
        <v>4260</v>
      </c>
      <c r="D39" s="386" t="s">
        <v>386</v>
      </c>
      <c r="E39" s="386"/>
      <c r="F39" s="386">
        <v>1000</v>
      </c>
      <c r="G39" s="386">
        <v>1000</v>
      </c>
      <c r="H39" s="255"/>
      <c r="I39" s="254"/>
      <c r="J39" s="254"/>
      <c r="K39" s="390"/>
      <c r="L39" s="386"/>
      <c r="M39" s="386"/>
    </row>
    <row r="40" spans="1:13" s="59" customFormat="1" ht="15">
      <c r="A40" s="386"/>
      <c r="B40" s="386"/>
      <c r="C40" s="386">
        <v>4300</v>
      </c>
      <c r="D40" s="386" t="s">
        <v>377</v>
      </c>
      <c r="E40" s="386"/>
      <c r="F40" s="386">
        <v>11500</v>
      </c>
      <c r="G40" s="386">
        <v>11500</v>
      </c>
      <c r="H40" s="255"/>
      <c r="I40" s="254"/>
      <c r="J40" s="254"/>
      <c r="K40" s="390"/>
      <c r="L40" s="386"/>
      <c r="M40" s="386"/>
    </row>
    <row r="41" spans="1:13" s="59" customFormat="1" ht="30">
      <c r="A41" s="386"/>
      <c r="B41" s="386"/>
      <c r="C41" s="386">
        <v>4390</v>
      </c>
      <c r="D41" s="386" t="s">
        <v>387</v>
      </c>
      <c r="E41" s="386"/>
      <c r="F41" s="386">
        <v>2000</v>
      </c>
      <c r="G41" s="386">
        <v>2000</v>
      </c>
      <c r="H41" s="255"/>
      <c r="I41" s="254"/>
      <c r="J41" s="254"/>
      <c r="K41" s="390"/>
      <c r="L41" s="386"/>
      <c r="M41" s="386"/>
    </row>
    <row r="42" spans="1:13" s="59" customFormat="1" ht="15">
      <c r="A42" s="386"/>
      <c r="B42" s="386"/>
      <c r="C42" s="386">
        <v>4430</v>
      </c>
      <c r="D42" s="386" t="s">
        <v>384</v>
      </c>
      <c r="E42" s="386"/>
      <c r="F42" s="386">
        <v>6000</v>
      </c>
      <c r="G42" s="386">
        <v>6000</v>
      </c>
      <c r="H42" s="255"/>
      <c r="I42" s="254"/>
      <c r="J42" s="254"/>
      <c r="K42" s="390"/>
      <c r="L42" s="386"/>
      <c r="M42" s="386"/>
    </row>
    <row r="43" spans="1:13" s="59" customFormat="1" ht="15">
      <c r="A43" s="386"/>
      <c r="B43" s="386"/>
      <c r="C43" s="386">
        <v>4530</v>
      </c>
      <c r="D43" s="386" t="s">
        <v>388</v>
      </c>
      <c r="E43" s="386"/>
      <c r="F43" s="386">
        <v>5500</v>
      </c>
      <c r="G43" s="386">
        <v>5500</v>
      </c>
      <c r="H43" s="255"/>
      <c r="I43" s="254"/>
      <c r="J43" s="254"/>
      <c r="K43" s="390"/>
      <c r="L43" s="386"/>
      <c r="M43" s="386"/>
    </row>
    <row r="44" spans="1:13" s="59" customFormat="1" ht="15" hidden="1">
      <c r="A44" s="386"/>
      <c r="B44" s="386"/>
      <c r="C44" s="386"/>
      <c r="D44" s="386"/>
      <c r="E44" s="386"/>
      <c r="F44" s="386"/>
      <c r="G44" s="386"/>
      <c r="H44" s="255"/>
      <c r="I44" s="254"/>
      <c r="J44" s="254"/>
      <c r="K44" s="390"/>
      <c r="L44" s="386"/>
      <c r="M44" s="386"/>
    </row>
    <row r="45" spans="1:13" s="59" customFormat="1" ht="15.75">
      <c r="A45" s="385">
        <v>710</v>
      </c>
      <c r="B45" s="385"/>
      <c r="C45" s="385"/>
      <c r="D45" s="385" t="s">
        <v>289</v>
      </c>
      <c r="E45" s="385"/>
      <c r="F45" s="385">
        <f aca="true" t="shared" si="4" ref="F45:M45">SUM(F46,F48)</f>
        <v>25800</v>
      </c>
      <c r="G45" s="385">
        <f t="shared" si="4"/>
        <v>25800</v>
      </c>
      <c r="H45" s="266">
        <f t="shared" si="4"/>
        <v>0</v>
      </c>
      <c r="I45" s="265">
        <f t="shared" si="4"/>
        <v>0</v>
      </c>
      <c r="J45" s="265">
        <f t="shared" si="4"/>
        <v>0</v>
      </c>
      <c r="K45" s="391">
        <f t="shared" si="4"/>
        <v>0</v>
      </c>
      <c r="L45" s="385">
        <f t="shared" si="4"/>
        <v>0</v>
      </c>
      <c r="M45" s="385">
        <f t="shared" si="4"/>
        <v>0</v>
      </c>
    </row>
    <row r="46" spans="1:13" s="59" customFormat="1" ht="31.5">
      <c r="A46" s="385"/>
      <c r="B46" s="385">
        <v>71004</v>
      </c>
      <c r="C46" s="385"/>
      <c r="D46" s="385" t="s">
        <v>390</v>
      </c>
      <c r="E46" s="385"/>
      <c r="F46" s="385">
        <f>SUM(F47)</f>
        <v>20000</v>
      </c>
      <c r="G46" s="385">
        <f>SUM(G47)</f>
        <v>20000</v>
      </c>
      <c r="H46" s="266"/>
      <c r="I46" s="265"/>
      <c r="J46" s="265"/>
      <c r="K46" s="391"/>
      <c r="L46" s="386"/>
      <c r="M46" s="386"/>
    </row>
    <row r="47" spans="1:13" s="59" customFormat="1" ht="15">
      <c r="A47" s="386"/>
      <c r="B47" s="386"/>
      <c r="C47" s="386">
        <v>4300</v>
      </c>
      <c r="D47" s="386" t="s">
        <v>377</v>
      </c>
      <c r="E47" s="386"/>
      <c r="F47" s="386">
        <v>20000</v>
      </c>
      <c r="G47" s="386">
        <v>20000</v>
      </c>
      <c r="H47" s="255"/>
      <c r="I47" s="254"/>
      <c r="J47" s="254"/>
      <c r="K47" s="390"/>
      <c r="L47" s="386"/>
      <c r="M47" s="386"/>
    </row>
    <row r="48" spans="1:13" s="59" customFormat="1" ht="15.75">
      <c r="A48" s="385"/>
      <c r="B48" s="385">
        <v>71035</v>
      </c>
      <c r="C48" s="385"/>
      <c r="D48" s="385" t="s">
        <v>290</v>
      </c>
      <c r="E48" s="385"/>
      <c r="F48" s="385">
        <f>SUM(F49:F51)</f>
        <v>5800</v>
      </c>
      <c r="G48" s="385">
        <f>SUM(G49:G51)</f>
        <v>5800</v>
      </c>
      <c r="H48" s="266"/>
      <c r="I48" s="265"/>
      <c r="J48" s="265"/>
      <c r="K48" s="391"/>
      <c r="L48" s="386"/>
      <c r="M48" s="386"/>
    </row>
    <row r="49" spans="1:13" s="59" customFormat="1" ht="15">
      <c r="A49" s="386"/>
      <c r="B49" s="386"/>
      <c r="C49" s="386">
        <v>4210</v>
      </c>
      <c r="D49" s="386" t="s">
        <v>376</v>
      </c>
      <c r="E49" s="386"/>
      <c r="F49" s="386">
        <v>4000</v>
      </c>
      <c r="G49" s="386">
        <v>4000</v>
      </c>
      <c r="H49" s="255"/>
      <c r="I49" s="254"/>
      <c r="J49" s="254"/>
      <c r="K49" s="390"/>
      <c r="L49" s="386"/>
      <c r="M49" s="386"/>
    </row>
    <row r="50" spans="1:13" s="59" customFormat="1" ht="15">
      <c r="A50" s="386"/>
      <c r="B50" s="386"/>
      <c r="C50" s="386">
        <v>4260</v>
      </c>
      <c r="D50" s="386" t="s">
        <v>386</v>
      </c>
      <c r="E50" s="386"/>
      <c r="F50" s="386">
        <v>200</v>
      </c>
      <c r="G50" s="386">
        <v>200</v>
      </c>
      <c r="H50" s="255"/>
      <c r="I50" s="254"/>
      <c r="J50" s="254"/>
      <c r="K50" s="390"/>
      <c r="L50" s="386"/>
      <c r="M50" s="386"/>
    </row>
    <row r="51" spans="1:13" s="59" customFormat="1" ht="15">
      <c r="A51" s="386"/>
      <c r="B51" s="386"/>
      <c r="C51" s="386">
        <v>4300</v>
      </c>
      <c r="D51" s="386" t="s">
        <v>377</v>
      </c>
      <c r="E51" s="386"/>
      <c r="F51" s="386">
        <v>1600</v>
      </c>
      <c r="G51" s="386">
        <v>1600</v>
      </c>
      <c r="H51" s="255"/>
      <c r="I51" s="254"/>
      <c r="J51" s="254"/>
      <c r="K51" s="390"/>
      <c r="L51" s="386"/>
      <c r="M51" s="386"/>
    </row>
    <row r="52" spans="1:13" s="59" customFormat="1" ht="20.25" customHeight="1">
      <c r="A52" s="385">
        <v>750</v>
      </c>
      <c r="B52" s="385"/>
      <c r="C52" s="385"/>
      <c r="D52" s="385" t="s">
        <v>293</v>
      </c>
      <c r="E52" s="385"/>
      <c r="F52" s="385">
        <f aca="true" t="shared" si="5" ref="F52:M52">SUM(F53,F59,F61,F66,F90)</f>
        <v>1072067</v>
      </c>
      <c r="G52" s="385">
        <f t="shared" si="5"/>
        <v>1062067</v>
      </c>
      <c r="H52" s="266">
        <f t="shared" si="5"/>
        <v>704494</v>
      </c>
      <c r="I52" s="265">
        <f t="shared" si="5"/>
        <v>130624</v>
      </c>
      <c r="J52" s="265">
        <f t="shared" si="5"/>
        <v>4583</v>
      </c>
      <c r="K52" s="391">
        <f t="shared" si="5"/>
        <v>0</v>
      </c>
      <c r="L52" s="386">
        <f t="shared" si="5"/>
        <v>0</v>
      </c>
      <c r="M52" s="385">
        <f t="shared" si="5"/>
        <v>10000</v>
      </c>
    </row>
    <row r="53" spans="1:13" s="59" customFormat="1" ht="15.75">
      <c r="A53" s="385"/>
      <c r="B53" s="385">
        <v>75011</v>
      </c>
      <c r="C53" s="385"/>
      <c r="D53" s="385" t="s">
        <v>294</v>
      </c>
      <c r="E53" s="385"/>
      <c r="F53" s="385">
        <f>SUM(F54:F58)</f>
        <v>72886</v>
      </c>
      <c r="G53" s="385">
        <f>SUM(G54:G58)</f>
        <v>72886</v>
      </c>
      <c r="H53" s="266">
        <f>SUM(H54)</f>
        <v>56602</v>
      </c>
      <c r="I53" s="265">
        <f>SUM(I55:I56)</f>
        <v>11224</v>
      </c>
      <c r="J53" s="265">
        <v>0</v>
      </c>
      <c r="K53" s="391"/>
      <c r="L53" s="386"/>
      <c r="M53" s="386"/>
    </row>
    <row r="54" spans="1:13" s="59" customFormat="1" ht="15">
      <c r="A54" s="386"/>
      <c r="B54" s="386"/>
      <c r="C54" s="386">
        <v>4010</v>
      </c>
      <c r="D54" s="386" t="s">
        <v>391</v>
      </c>
      <c r="E54" s="386"/>
      <c r="F54" s="386">
        <v>56602</v>
      </c>
      <c r="G54" s="386">
        <v>56602</v>
      </c>
      <c r="H54" s="255">
        <v>56602</v>
      </c>
      <c r="I54" s="254">
        <v>0</v>
      </c>
      <c r="J54" s="254">
        <v>0</v>
      </c>
      <c r="K54" s="390"/>
      <c r="L54" s="386"/>
      <c r="M54" s="386"/>
    </row>
    <row r="55" spans="1:13" s="59" customFormat="1" ht="15">
      <c r="A55" s="386"/>
      <c r="B55" s="386"/>
      <c r="C55" s="386">
        <v>4110</v>
      </c>
      <c r="D55" s="386" t="s">
        <v>392</v>
      </c>
      <c r="E55" s="386"/>
      <c r="F55" s="386">
        <v>9837</v>
      </c>
      <c r="G55" s="386">
        <v>9837</v>
      </c>
      <c r="H55" s="255">
        <v>0</v>
      </c>
      <c r="I55" s="254">
        <v>9837</v>
      </c>
      <c r="J55" s="254">
        <v>0</v>
      </c>
      <c r="K55" s="390"/>
      <c r="L55" s="386"/>
      <c r="M55" s="386"/>
    </row>
    <row r="56" spans="1:13" s="59" customFormat="1" ht="15">
      <c r="A56" s="386"/>
      <c r="B56" s="386"/>
      <c r="C56" s="386">
        <v>4120</v>
      </c>
      <c r="D56" s="386" t="s">
        <v>393</v>
      </c>
      <c r="E56" s="386"/>
      <c r="F56" s="386">
        <v>1387</v>
      </c>
      <c r="G56" s="386">
        <v>1387</v>
      </c>
      <c r="H56" s="255">
        <v>0</v>
      </c>
      <c r="I56" s="254">
        <v>1387</v>
      </c>
      <c r="J56" s="254">
        <v>0</v>
      </c>
      <c r="K56" s="390"/>
      <c r="L56" s="386"/>
      <c r="M56" s="386"/>
    </row>
    <row r="57" spans="1:13" s="59" customFormat="1" ht="15">
      <c r="A57" s="386"/>
      <c r="B57" s="386"/>
      <c r="C57" s="386">
        <v>4210</v>
      </c>
      <c r="D57" s="386" t="s">
        <v>376</v>
      </c>
      <c r="E57" s="386"/>
      <c r="F57" s="386">
        <v>2530</v>
      </c>
      <c r="G57" s="386">
        <v>2530</v>
      </c>
      <c r="H57" s="255">
        <v>0</v>
      </c>
      <c r="I57" s="254">
        <v>0</v>
      </c>
      <c r="J57" s="254">
        <v>0</v>
      </c>
      <c r="K57" s="390"/>
      <c r="L57" s="386"/>
      <c r="M57" s="386"/>
    </row>
    <row r="58" spans="1:13" s="59" customFormat="1" ht="15">
      <c r="A58" s="386"/>
      <c r="B58" s="386"/>
      <c r="C58" s="386">
        <v>4300</v>
      </c>
      <c r="D58" s="386" t="s">
        <v>394</v>
      </c>
      <c r="E58" s="386"/>
      <c r="F58" s="386">
        <v>2530</v>
      </c>
      <c r="G58" s="386">
        <v>2530</v>
      </c>
      <c r="H58" s="255">
        <v>0</v>
      </c>
      <c r="I58" s="254">
        <v>0</v>
      </c>
      <c r="J58" s="254">
        <v>0</v>
      </c>
      <c r="K58" s="390"/>
      <c r="L58" s="386"/>
      <c r="M58" s="386"/>
    </row>
    <row r="59" spans="1:13" s="59" customFormat="1" ht="15.75">
      <c r="A59" s="385"/>
      <c r="B59" s="385">
        <v>75020</v>
      </c>
      <c r="C59" s="385"/>
      <c r="D59" s="385" t="s">
        <v>395</v>
      </c>
      <c r="E59" s="385"/>
      <c r="F59" s="385">
        <v>4583</v>
      </c>
      <c r="G59" s="385">
        <f>SUM(G60)</f>
        <v>4583</v>
      </c>
      <c r="H59" s="266">
        <v>0</v>
      </c>
      <c r="I59" s="265">
        <v>0</v>
      </c>
      <c r="J59" s="265">
        <f>SUM(J60)</f>
        <v>4583</v>
      </c>
      <c r="K59" s="391">
        <v>0</v>
      </c>
      <c r="L59" s="386">
        <v>0</v>
      </c>
      <c r="M59" s="386">
        <v>0</v>
      </c>
    </row>
    <row r="60" spans="1:13" s="59" customFormat="1" ht="45">
      <c r="A60" s="386"/>
      <c r="B60" s="386"/>
      <c r="C60" s="386">
        <v>2320</v>
      </c>
      <c r="D60" s="386" t="s">
        <v>396</v>
      </c>
      <c r="E60" s="386"/>
      <c r="F60" s="386">
        <v>4583</v>
      </c>
      <c r="G60" s="386">
        <v>4583</v>
      </c>
      <c r="H60" s="255">
        <v>0</v>
      </c>
      <c r="I60" s="254">
        <v>0</v>
      </c>
      <c r="J60" s="254">
        <v>4583</v>
      </c>
      <c r="K60" s="390">
        <v>0</v>
      </c>
      <c r="L60" s="386">
        <v>0</v>
      </c>
      <c r="M60" s="386">
        <v>0</v>
      </c>
    </row>
    <row r="61" spans="1:13" s="59" customFormat="1" ht="15.75">
      <c r="A61" s="385"/>
      <c r="B61" s="385">
        <v>75022</v>
      </c>
      <c r="C61" s="385"/>
      <c r="D61" s="385" t="s">
        <v>397</v>
      </c>
      <c r="E61" s="385"/>
      <c r="F61" s="385">
        <f>SUM(F62:F65)</f>
        <v>42360</v>
      </c>
      <c r="G61" s="385">
        <f>SUM(G62:G65)</f>
        <v>42360</v>
      </c>
      <c r="H61" s="266"/>
      <c r="I61" s="265"/>
      <c r="J61" s="265"/>
      <c r="K61" s="391"/>
      <c r="L61" s="386"/>
      <c r="M61" s="386"/>
    </row>
    <row r="62" spans="1:13" s="59" customFormat="1" ht="15">
      <c r="A62" s="386"/>
      <c r="B62" s="386"/>
      <c r="C62" s="386">
        <v>3030</v>
      </c>
      <c r="D62" s="386" t="s">
        <v>398</v>
      </c>
      <c r="E62" s="386"/>
      <c r="F62" s="386">
        <v>40000</v>
      </c>
      <c r="G62" s="386">
        <v>40000</v>
      </c>
      <c r="H62" s="255"/>
      <c r="I62" s="254"/>
      <c r="J62" s="254"/>
      <c r="K62" s="390"/>
      <c r="L62" s="386"/>
      <c r="M62" s="386"/>
    </row>
    <row r="63" spans="1:13" s="59" customFormat="1" ht="15">
      <c r="A63" s="386"/>
      <c r="B63" s="386"/>
      <c r="C63" s="386">
        <v>4210</v>
      </c>
      <c r="D63" s="386" t="s">
        <v>376</v>
      </c>
      <c r="E63" s="386"/>
      <c r="F63" s="386">
        <v>360</v>
      </c>
      <c r="G63" s="386">
        <v>360</v>
      </c>
      <c r="H63" s="255"/>
      <c r="I63" s="254"/>
      <c r="J63" s="254"/>
      <c r="K63" s="390"/>
      <c r="L63" s="386"/>
      <c r="M63" s="386"/>
    </row>
    <row r="64" spans="1:13" s="59" customFormat="1" ht="45">
      <c r="A64" s="386"/>
      <c r="B64" s="386"/>
      <c r="C64" s="386">
        <v>4740</v>
      </c>
      <c r="D64" s="386" t="s">
        <v>399</v>
      </c>
      <c r="E64" s="386"/>
      <c r="F64" s="386">
        <v>2000</v>
      </c>
      <c r="G64" s="386">
        <v>2000</v>
      </c>
      <c r="H64" s="255"/>
      <c r="I64" s="254"/>
      <c r="J64" s="254"/>
      <c r="K64" s="390"/>
      <c r="L64" s="386"/>
      <c r="M64" s="386"/>
    </row>
    <row r="65" spans="1:13" s="59" customFormat="1" ht="15" hidden="1">
      <c r="A65" s="386"/>
      <c r="B65" s="386"/>
      <c r="C65" s="386"/>
      <c r="D65" s="386"/>
      <c r="E65" s="386"/>
      <c r="F65" s="386"/>
      <c r="G65" s="386"/>
      <c r="H65" s="255"/>
      <c r="I65" s="254"/>
      <c r="J65" s="254"/>
      <c r="K65" s="390"/>
      <c r="L65" s="386"/>
      <c r="M65" s="386"/>
    </row>
    <row r="66" spans="1:13" s="59" customFormat="1" ht="15.75">
      <c r="A66" s="385"/>
      <c r="B66" s="385">
        <v>75023</v>
      </c>
      <c r="C66" s="385"/>
      <c r="D66" s="385" t="s">
        <v>400</v>
      </c>
      <c r="E66" s="385"/>
      <c r="F66" s="385">
        <f>SUM(F67:F89)</f>
        <v>928680</v>
      </c>
      <c r="G66" s="385">
        <f>SUM(G67:G88)</f>
        <v>918680</v>
      </c>
      <c r="H66" s="266">
        <f>SUM(H68,H69,H72)</f>
        <v>645892</v>
      </c>
      <c r="I66" s="265">
        <f>SUM(I70,I71)</f>
        <v>119400</v>
      </c>
      <c r="J66" s="265"/>
      <c r="K66" s="391"/>
      <c r="L66" s="386"/>
      <c r="M66" s="385">
        <f>SUM(M89)</f>
        <v>10000</v>
      </c>
    </row>
    <row r="67" spans="1:13" s="59" customFormat="1" ht="30">
      <c r="A67" s="386"/>
      <c r="B67" s="386"/>
      <c r="C67" s="386">
        <v>3020</v>
      </c>
      <c r="D67" s="386" t="s">
        <v>382</v>
      </c>
      <c r="E67" s="386"/>
      <c r="F67" s="386">
        <v>500</v>
      </c>
      <c r="G67" s="386">
        <v>500</v>
      </c>
      <c r="H67" s="255"/>
      <c r="I67" s="254"/>
      <c r="J67" s="254"/>
      <c r="K67" s="390"/>
      <c r="L67" s="386"/>
      <c r="M67" s="386"/>
    </row>
    <row r="68" spans="1:13" s="59" customFormat="1" ht="15">
      <c r="A68" s="386"/>
      <c r="B68" s="386"/>
      <c r="C68" s="386">
        <v>4010</v>
      </c>
      <c r="D68" s="386" t="s">
        <v>391</v>
      </c>
      <c r="E68" s="386"/>
      <c r="F68" s="386">
        <v>599397</v>
      </c>
      <c r="G68" s="386">
        <v>599397</v>
      </c>
      <c r="H68" s="255">
        <v>599397</v>
      </c>
      <c r="I68" s="254"/>
      <c r="J68" s="254"/>
      <c r="K68" s="390"/>
      <c r="L68" s="386"/>
      <c r="M68" s="386"/>
    </row>
    <row r="69" spans="1:13" s="59" customFormat="1" ht="15">
      <c r="A69" s="386"/>
      <c r="B69" s="386"/>
      <c r="C69" s="386">
        <v>4040</v>
      </c>
      <c r="D69" s="386" t="s">
        <v>401</v>
      </c>
      <c r="E69" s="386"/>
      <c r="F69" s="386">
        <v>45295</v>
      </c>
      <c r="G69" s="386">
        <v>45295</v>
      </c>
      <c r="H69" s="255">
        <v>45295</v>
      </c>
      <c r="I69" s="254"/>
      <c r="J69" s="254"/>
      <c r="K69" s="390"/>
      <c r="L69" s="386"/>
      <c r="M69" s="386"/>
    </row>
    <row r="70" spans="1:13" s="59" customFormat="1" ht="15">
      <c r="A70" s="386"/>
      <c r="B70" s="386"/>
      <c r="C70" s="386">
        <v>4110</v>
      </c>
      <c r="D70" s="386" t="s">
        <v>392</v>
      </c>
      <c r="E70" s="386"/>
      <c r="F70" s="386">
        <v>104648</v>
      </c>
      <c r="G70" s="386">
        <v>104648</v>
      </c>
      <c r="H70" s="255"/>
      <c r="I70" s="254">
        <v>104648</v>
      </c>
      <c r="J70" s="254"/>
      <c r="K70" s="390"/>
      <c r="L70" s="386"/>
      <c r="M70" s="386"/>
    </row>
    <row r="71" spans="1:13" s="59" customFormat="1" ht="15">
      <c r="A71" s="386"/>
      <c r="B71" s="386"/>
      <c r="C71" s="386">
        <v>4120</v>
      </c>
      <c r="D71" s="386" t="s">
        <v>393</v>
      </c>
      <c r="E71" s="386"/>
      <c r="F71" s="386">
        <v>14752</v>
      </c>
      <c r="G71" s="386">
        <v>14752</v>
      </c>
      <c r="H71" s="255"/>
      <c r="I71" s="254">
        <v>14752</v>
      </c>
      <c r="J71" s="254"/>
      <c r="K71" s="390"/>
      <c r="L71" s="386"/>
      <c r="M71" s="386"/>
    </row>
    <row r="72" spans="1:13" s="59" customFormat="1" ht="15">
      <c r="A72" s="386"/>
      <c r="B72" s="386"/>
      <c r="C72" s="386">
        <v>4170</v>
      </c>
      <c r="D72" s="386" t="s">
        <v>483</v>
      </c>
      <c r="E72" s="386"/>
      <c r="F72" s="386">
        <v>1200</v>
      </c>
      <c r="G72" s="386">
        <v>1200</v>
      </c>
      <c r="H72" s="255">
        <v>1200</v>
      </c>
      <c r="I72" s="254"/>
      <c r="J72" s="254"/>
      <c r="K72" s="390"/>
      <c r="L72" s="386"/>
      <c r="M72" s="386"/>
    </row>
    <row r="73" spans="1:13" s="59" customFormat="1" ht="15">
      <c r="A73" s="386"/>
      <c r="B73" s="386"/>
      <c r="C73" s="386">
        <v>4210</v>
      </c>
      <c r="D73" s="386" t="s">
        <v>383</v>
      </c>
      <c r="E73" s="386"/>
      <c r="F73" s="386">
        <v>32000</v>
      </c>
      <c r="G73" s="386">
        <v>32000</v>
      </c>
      <c r="H73" s="255"/>
      <c r="I73" s="254"/>
      <c r="J73" s="254"/>
      <c r="K73" s="390"/>
      <c r="L73" s="386"/>
      <c r="M73" s="386"/>
    </row>
    <row r="74" spans="1:13" s="59" customFormat="1" ht="15">
      <c r="A74" s="386"/>
      <c r="B74" s="386"/>
      <c r="C74" s="386">
        <v>4260</v>
      </c>
      <c r="D74" s="386" t="s">
        <v>386</v>
      </c>
      <c r="E74" s="386"/>
      <c r="F74" s="386">
        <v>7000</v>
      </c>
      <c r="G74" s="386">
        <v>7000</v>
      </c>
      <c r="H74" s="255"/>
      <c r="I74" s="254"/>
      <c r="J74" s="254"/>
      <c r="K74" s="390"/>
      <c r="L74" s="386"/>
      <c r="M74" s="386"/>
    </row>
    <row r="75" spans="1:13" s="59" customFormat="1" ht="15">
      <c r="A75" s="386"/>
      <c r="B75" s="386"/>
      <c r="C75" s="386">
        <v>4270</v>
      </c>
      <c r="D75" s="386" t="s">
        <v>381</v>
      </c>
      <c r="E75" s="386"/>
      <c r="F75" s="386">
        <v>2250</v>
      </c>
      <c r="G75" s="386">
        <v>2250</v>
      </c>
      <c r="H75" s="255"/>
      <c r="I75" s="254"/>
      <c r="J75" s="254"/>
      <c r="K75" s="390"/>
      <c r="L75" s="386"/>
      <c r="M75" s="386"/>
    </row>
    <row r="76" spans="1:13" s="59" customFormat="1" ht="15">
      <c r="A76" s="386"/>
      <c r="B76" s="386"/>
      <c r="C76" s="386">
        <v>4280</v>
      </c>
      <c r="D76" s="386" t="s">
        <v>432</v>
      </c>
      <c r="E76" s="386"/>
      <c r="F76" s="386">
        <v>800</v>
      </c>
      <c r="G76" s="386">
        <v>800</v>
      </c>
      <c r="H76" s="255"/>
      <c r="I76" s="254"/>
      <c r="J76" s="254"/>
      <c r="K76" s="390"/>
      <c r="L76" s="386"/>
      <c r="M76" s="386"/>
    </row>
    <row r="77" spans="1:13" s="59" customFormat="1" ht="15">
      <c r="A77" s="386"/>
      <c r="B77" s="386"/>
      <c r="C77" s="386">
        <v>4300</v>
      </c>
      <c r="D77" s="386" t="s">
        <v>377</v>
      </c>
      <c r="E77" s="386"/>
      <c r="F77" s="386">
        <v>40000</v>
      </c>
      <c r="G77" s="386">
        <v>40000</v>
      </c>
      <c r="H77" s="255"/>
      <c r="I77" s="254"/>
      <c r="J77" s="254"/>
      <c r="K77" s="390"/>
      <c r="L77" s="386"/>
      <c r="M77" s="386"/>
    </row>
    <row r="78" spans="1:13" s="59" customFormat="1" ht="15">
      <c r="A78" s="386"/>
      <c r="B78" s="386"/>
      <c r="C78" s="386">
        <v>4350</v>
      </c>
      <c r="D78" s="386" t="s">
        <v>402</v>
      </c>
      <c r="E78" s="386"/>
      <c r="F78" s="386">
        <v>1200</v>
      </c>
      <c r="G78" s="386">
        <v>1200</v>
      </c>
      <c r="H78" s="255"/>
      <c r="I78" s="254"/>
      <c r="J78" s="254"/>
      <c r="K78" s="390"/>
      <c r="L78" s="386"/>
      <c r="M78" s="386"/>
    </row>
    <row r="79" spans="1:13" s="59" customFormat="1" ht="30">
      <c r="A79" s="386"/>
      <c r="B79" s="386"/>
      <c r="C79" s="386">
        <v>4360</v>
      </c>
      <c r="D79" s="386" t="s">
        <v>403</v>
      </c>
      <c r="E79" s="386"/>
      <c r="F79" s="386">
        <v>3000</v>
      </c>
      <c r="G79" s="386">
        <v>3000</v>
      </c>
      <c r="H79" s="255"/>
      <c r="I79" s="254"/>
      <c r="J79" s="254"/>
      <c r="K79" s="390"/>
      <c r="L79" s="386"/>
      <c r="M79" s="386"/>
    </row>
    <row r="80" spans="1:13" s="59" customFormat="1" ht="30">
      <c r="A80" s="386"/>
      <c r="B80" s="386"/>
      <c r="C80" s="386">
        <v>4370</v>
      </c>
      <c r="D80" s="386" t="s">
        <v>404</v>
      </c>
      <c r="E80" s="386"/>
      <c r="F80" s="386">
        <v>7000</v>
      </c>
      <c r="G80" s="386">
        <v>7000</v>
      </c>
      <c r="H80" s="255"/>
      <c r="I80" s="254"/>
      <c r="J80" s="254"/>
      <c r="K80" s="390"/>
      <c r="L80" s="386"/>
      <c r="M80" s="386"/>
    </row>
    <row r="81" spans="1:13" s="59" customFormat="1" ht="15">
      <c r="A81" s="386"/>
      <c r="B81" s="386"/>
      <c r="C81" s="386">
        <v>4410</v>
      </c>
      <c r="D81" s="386" t="s">
        <v>405</v>
      </c>
      <c r="E81" s="386"/>
      <c r="F81" s="386">
        <v>22000</v>
      </c>
      <c r="G81" s="386">
        <v>22000</v>
      </c>
      <c r="H81" s="255"/>
      <c r="I81" s="254"/>
      <c r="J81" s="254"/>
      <c r="K81" s="390"/>
      <c r="L81" s="386"/>
      <c r="M81" s="386"/>
    </row>
    <row r="82" spans="1:13" s="59" customFormat="1" ht="15">
      <c r="A82" s="386"/>
      <c r="B82" s="386"/>
      <c r="C82" s="386">
        <v>4420</v>
      </c>
      <c r="D82" s="386" t="s">
        <v>406</v>
      </c>
      <c r="E82" s="386"/>
      <c r="F82" s="386">
        <v>2000</v>
      </c>
      <c r="G82" s="386">
        <v>2000</v>
      </c>
      <c r="H82" s="255"/>
      <c r="I82" s="254"/>
      <c r="J82" s="254"/>
      <c r="K82" s="390"/>
      <c r="L82" s="386"/>
      <c r="M82" s="386"/>
    </row>
    <row r="83" spans="1:13" s="59" customFormat="1" ht="15">
      <c r="A83" s="386"/>
      <c r="B83" s="386"/>
      <c r="C83" s="386">
        <v>4430</v>
      </c>
      <c r="D83" s="386" t="s">
        <v>384</v>
      </c>
      <c r="E83" s="386"/>
      <c r="F83" s="386">
        <v>1500</v>
      </c>
      <c r="G83" s="386">
        <v>1500</v>
      </c>
      <c r="H83" s="255"/>
      <c r="I83" s="254"/>
      <c r="J83" s="254"/>
      <c r="K83" s="390"/>
      <c r="L83" s="386"/>
      <c r="M83" s="386"/>
    </row>
    <row r="84" spans="1:13" s="59" customFormat="1" ht="30">
      <c r="A84" s="386"/>
      <c r="B84" s="386"/>
      <c r="C84" s="386">
        <v>4440</v>
      </c>
      <c r="D84" s="386" t="s">
        <v>407</v>
      </c>
      <c r="E84" s="386"/>
      <c r="F84" s="386">
        <v>18138</v>
      </c>
      <c r="G84" s="386">
        <v>18138</v>
      </c>
      <c r="H84" s="255"/>
      <c r="I84" s="254"/>
      <c r="J84" s="254"/>
      <c r="K84" s="390"/>
      <c r="L84" s="386"/>
      <c r="M84" s="386"/>
    </row>
    <row r="85" spans="1:13" s="59" customFormat="1" ht="15">
      <c r="A85" s="386"/>
      <c r="B85" s="386"/>
      <c r="C85" s="386">
        <v>4530</v>
      </c>
      <c r="D85" s="386" t="s">
        <v>388</v>
      </c>
      <c r="E85" s="386"/>
      <c r="F85" s="386">
        <v>2000</v>
      </c>
      <c r="G85" s="386">
        <v>2000</v>
      </c>
      <c r="H85" s="255"/>
      <c r="I85" s="254"/>
      <c r="J85" s="254"/>
      <c r="K85" s="390"/>
      <c r="L85" s="386"/>
      <c r="M85" s="386"/>
    </row>
    <row r="86" spans="1:13" s="59" customFormat="1" ht="15">
      <c r="A86" s="386"/>
      <c r="B86" s="386"/>
      <c r="C86" s="386">
        <v>4700</v>
      </c>
      <c r="D86" s="386" t="s">
        <v>408</v>
      </c>
      <c r="E86" s="386"/>
      <c r="F86" s="386">
        <v>7000</v>
      </c>
      <c r="G86" s="386">
        <v>7000</v>
      </c>
      <c r="H86" s="255"/>
      <c r="I86" s="254"/>
      <c r="J86" s="254"/>
      <c r="K86" s="390"/>
      <c r="L86" s="386"/>
      <c r="M86" s="386"/>
    </row>
    <row r="87" spans="1:13" s="59" customFormat="1" ht="45">
      <c r="A87" s="386"/>
      <c r="B87" s="386"/>
      <c r="C87" s="386">
        <v>4740</v>
      </c>
      <c r="D87" s="386" t="s">
        <v>399</v>
      </c>
      <c r="E87" s="386"/>
      <c r="F87" s="386">
        <v>3000</v>
      </c>
      <c r="G87" s="386">
        <v>3000</v>
      </c>
      <c r="H87" s="255"/>
      <c r="I87" s="254"/>
      <c r="J87" s="254"/>
      <c r="K87" s="390"/>
      <c r="L87" s="386"/>
      <c r="M87" s="386"/>
    </row>
    <row r="88" spans="1:13" s="59" customFormat="1" ht="30">
      <c r="A88" s="386"/>
      <c r="B88" s="386"/>
      <c r="C88" s="386">
        <v>4750</v>
      </c>
      <c r="D88" s="386" t="s">
        <v>409</v>
      </c>
      <c r="E88" s="386"/>
      <c r="F88" s="386">
        <v>4000</v>
      </c>
      <c r="G88" s="386">
        <v>4000</v>
      </c>
      <c r="H88" s="255"/>
      <c r="I88" s="254"/>
      <c r="J88" s="254"/>
      <c r="K88" s="390"/>
      <c r="L88" s="386"/>
      <c r="M88" s="386"/>
    </row>
    <row r="89" spans="1:13" s="59" customFormat="1" ht="30">
      <c r="A89" s="386"/>
      <c r="B89" s="386"/>
      <c r="C89" s="386">
        <v>6060</v>
      </c>
      <c r="D89" s="386" t="s">
        <v>410</v>
      </c>
      <c r="E89" s="386"/>
      <c r="F89" s="386">
        <v>10000</v>
      </c>
      <c r="G89" s="386">
        <v>0</v>
      </c>
      <c r="H89" s="255"/>
      <c r="I89" s="254"/>
      <c r="J89" s="254"/>
      <c r="K89" s="390"/>
      <c r="L89" s="386"/>
      <c r="M89" s="386">
        <v>10000</v>
      </c>
    </row>
    <row r="90" spans="1:13" s="59" customFormat="1" ht="15.75">
      <c r="A90" s="385"/>
      <c r="B90" s="385">
        <v>75095</v>
      </c>
      <c r="C90" s="385"/>
      <c r="D90" s="385" t="s">
        <v>271</v>
      </c>
      <c r="E90" s="385"/>
      <c r="F90" s="385">
        <f>SUM(F91:F95)</f>
        <v>23558</v>
      </c>
      <c r="G90" s="385">
        <f>SUM(G91:G95)</f>
        <v>23558</v>
      </c>
      <c r="H90" s="266">
        <f>SUM(H91)</f>
        <v>2000</v>
      </c>
      <c r="I90" s="265"/>
      <c r="J90" s="265"/>
      <c r="K90" s="391"/>
      <c r="L90" s="386"/>
      <c r="M90" s="386"/>
    </row>
    <row r="91" spans="1:13" s="59" customFormat="1" ht="15">
      <c r="A91" s="386"/>
      <c r="B91" s="386"/>
      <c r="C91" s="386">
        <v>4170</v>
      </c>
      <c r="D91" s="386" t="s">
        <v>385</v>
      </c>
      <c r="E91" s="386"/>
      <c r="F91" s="386">
        <v>2000</v>
      </c>
      <c r="G91" s="386">
        <v>2000</v>
      </c>
      <c r="H91" s="255">
        <v>2000</v>
      </c>
      <c r="I91" s="254"/>
      <c r="J91" s="254"/>
      <c r="K91" s="390"/>
      <c r="L91" s="386"/>
      <c r="M91" s="386"/>
    </row>
    <row r="92" spans="1:13" s="59" customFormat="1" ht="15">
      <c r="A92" s="386"/>
      <c r="B92" s="386"/>
      <c r="C92" s="386">
        <v>4210</v>
      </c>
      <c r="D92" s="386" t="s">
        <v>376</v>
      </c>
      <c r="E92" s="386"/>
      <c r="F92" s="386">
        <v>7300</v>
      </c>
      <c r="G92" s="386">
        <v>7300</v>
      </c>
      <c r="H92" s="255"/>
      <c r="I92" s="254"/>
      <c r="J92" s="254"/>
      <c r="K92" s="390"/>
      <c r="L92" s="386"/>
      <c r="M92" s="386"/>
    </row>
    <row r="93" spans="1:13" s="59" customFormat="1" ht="15">
      <c r="A93" s="386"/>
      <c r="B93" s="386"/>
      <c r="C93" s="386">
        <v>4300</v>
      </c>
      <c r="D93" s="386" t="s">
        <v>377</v>
      </c>
      <c r="E93" s="386"/>
      <c r="F93" s="386">
        <v>2000</v>
      </c>
      <c r="G93" s="386">
        <v>2000</v>
      </c>
      <c r="H93" s="255"/>
      <c r="I93" s="254"/>
      <c r="J93" s="254"/>
      <c r="K93" s="390"/>
      <c r="L93" s="386"/>
      <c r="M93" s="386"/>
    </row>
    <row r="94" spans="1:13" s="59" customFormat="1" ht="15">
      <c r="A94" s="386"/>
      <c r="B94" s="386"/>
      <c r="C94" s="386">
        <v>4410</v>
      </c>
      <c r="D94" s="386" t="s">
        <v>405</v>
      </c>
      <c r="E94" s="386"/>
      <c r="F94" s="386">
        <v>500</v>
      </c>
      <c r="G94" s="386">
        <v>500</v>
      </c>
      <c r="H94" s="255"/>
      <c r="I94" s="254"/>
      <c r="J94" s="254"/>
      <c r="K94" s="255"/>
      <c r="L94" s="392"/>
      <c r="M94" s="393"/>
    </row>
    <row r="95" spans="1:13" s="59" customFormat="1" ht="15">
      <c r="A95" s="386"/>
      <c r="B95" s="386"/>
      <c r="C95" s="386">
        <v>4430</v>
      </c>
      <c r="D95" s="386" t="s">
        <v>384</v>
      </c>
      <c r="E95" s="386"/>
      <c r="F95" s="386">
        <v>11758</v>
      </c>
      <c r="G95" s="386">
        <v>11758</v>
      </c>
      <c r="H95" s="255"/>
      <c r="I95" s="254"/>
      <c r="J95" s="254"/>
      <c r="K95" s="390"/>
      <c r="L95" s="386"/>
      <c r="M95" s="386"/>
    </row>
    <row r="96" spans="1:13" s="59" customFormat="1" ht="63">
      <c r="A96" s="385">
        <v>751</v>
      </c>
      <c r="B96" s="385"/>
      <c r="C96" s="385"/>
      <c r="D96" s="385" t="s">
        <v>411</v>
      </c>
      <c r="E96" s="385"/>
      <c r="F96" s="385">
        <f aca="true" t="shared" si="6" ref="F96:M96">SUM(F97,F103)</f>
        <v>576</v>
      </c>
      <c r="G96" s="385">
        <f t="shared" si="6"/>
        <v>576</v>
      </c>
      <c r="H96" s="266">
        <f t="shared" si="6"/>
        <v>316</v>
      </c>
      <c r="I96" s="265">
        <f t="shared" si="6"/>
        <v>65</v>
      </c>
      <c r="J96" s="265">
        <f t="shared" si="6"/>
        <v>0</v>
      </c>
      <c r="K96" s="391">
        <f t="shared" si="6"/>
        <v>0</v>
      </c>
      <c r="L96" s="386">
        <f t="shared" si="6"/>
        <v>0</v>
      </c>
      <c r="M96" s="386">
        <f t="shared" si="6"/>
        <v>0</v>
      </c>
    </row>
    <row r="97" spans="1:13" s="59" customFormat="1" ht="31.5">
      <c r="A97" s="388"/>
      <c r="B97" s="388">
        <v>75101</v>
      </c>
      <c r="C97" s="388"/>
      <c r="D97" s="388" t="s">
        <v>412</v>
      </c>
      <c r="E97" s="388"/>
      <c r="F97" s="388">
        <f>SUM(F98:F102)</f>
        <v>576</v>
      </c>
      <c r="G97" s="389">
        <f>SUM(G98:G102)</f>
        <v>576</v>
      </c>
      <c r="H97" s="265">
        <f>SUM(H98)</f>
        <v>316</v>
      </c>
      <c r="I97" s="265">
        <f>SUM(I99:I100)</f>
        <v>65</v>
      </c>
      <c r="J97" s="265">
        <v>0</v>
      </c>
      <c r="K97" s="391">
        <v>0</v>
      </c>
      <c r="L97" s="386">
        <v>0</v>
      </c>
      <c r="M97" s="386">
        <v>0</v>
      </c>
    </row>
    <row r="98" spans="1:13" s="59" customFormat="1" ht="15">
      <c r="A98" s="386"/>
      <c r="B98" s="386"/>
      <c r="C98" s="386">
        <v>4010</v>
      </c>
      <c r="D98" s="386" t="s">
        <v>391</v>
      </c>
      <c r="E98" s="386"/>
      <c r="F98" s="386">
        <v>316</v>
      </c>
      <c r="G98" s="386">
        <v>316</v>
      </c>
      <c r="H98" s="255">
        <v>316</v>
      </c>
      <c r="I98" s="254">
        <v>0</v>
      </c>
      <c r="J98" s="254">
        <v>0</v>
      </c>
      <c r="K98" s="390">
        <v>0</v>
      </c>
      <c r="L98" s="386">
        <v>0</v>
      </c>
      <c r="M98" s="386">
        <v>0</v>
      </c>
    </row>
    <row r="99" spans="1:13" s="59" customFormat="1" ht="15">
      <c r="A99" s="386"/>
      <c r="B99" s="386"/>
      <c r="C99" s="386">
        <v>4110</v>
      </c>
      <c r="D99" s="386" t="s">
        <v>392</v>
      </c>
      <c r="E99" s="386"/>
      <c r="F99" s="386">
        <v>56</v>
      </c>
      <c r="G99" s="386">
        <v>56</v>
      </c>
      <c r="H99" s="255">
        <v>0</v>
      </c>
      <c r="I99" s="254">
        <v>56</v>
      </c>
      <c r="J99" s="254">
        <v>0</v>
      </c>
      <c r="K99" s="390">
        <v>0</v>
      </c>
      <c r="L99" s="386">
        <v>0</v>
      </c>
      <c r="M99" s="386">
        <v>0</v>
      </c>
    </row>
    <row r="100" spans="1:13" s="59" customFormat="1" ht="15">
      <c r="A100" s="386"/>
      <c r="B100" s="386"/>
      <c r="C100" s="386">
        <v>4120</v>
      </c>
      <c r="D100" s="386" t="s">
        <v>393</v>
      </c>
      <c r="E100" s="386"/>
      <c r="F100" s="386">
        <v>9</v>
      </c>
      <c r="G100" s="386">
        <v>9</v>
      </c>
      <c r="H100" s="255">
        <v>0</v>
      </c>
      <c r="I100" s="254">
        <v>9</v>
      </c>
      <c r="J100" s="254">
        <v>0</v>
      </c>
      <c r="K100" s="390">
        <v>0</v>
      </c>
      <c r="L100" s="386">
        <v>0</v>
      </c>
      <c r="M100" s="386">
        <v>0</v>
      </c>
    </row>
    <row r="101" spans="1:13" s="59" customFormat="1" ht="15">
      <c r="A101" s="386"/>
      <c r="B101" s="386"/>
      <c r="C101" s="386">
        <v>4210</v>
      </c>
      <c r="D101" s="386" t="s">
        <v>376</v>
      </c>
      <c r="E101" s="386"/>
      <c r="F101" s="386">
        <v>90</v>
      </c>
      <c r="G101" s="386">
        <v>90</v>
      </c>
      <c r="H101" s="255">
        <v>0</v>
      </c>
      <c r="I101" s="254">
        <v>0</v>
      </c>
      <c r="J101" s="254">
        <v>0</v>
      </c>
      <c r="K101" s="390">
        <v>0</v>
      </c>
      <c r="L101" s="386">
        <v>0</v>
      </c>
      <c r="M101" s="386">
        <v>0</v>
      </c>
    </row>
    <row r="102" spans="1:13" s="59" customFormat="1" ht="15">
      <c r="A102" s="386"/>
      <c r="B102" s="386"/>
      <c r="C102" s="386">
        <v>4300</v>
      </c>
      <c r="D102" s="386" t="s">
        <v>377</v>
      </c>
      <c r="E102" s="386"/>
      <c r="F102" s="386">
        <v>105</v>
      </c>
      <c r="G102" s="386">
        <v>105</v>
      </c>
      <c r="H102" s="255">
        <v>0</v>
      </c>
      <c r="I102" s="254">
        <v>0</v>
      </c>
      <c r="J102" s="254">
        <v>0</v>
      </c>
      <c r="K102" s="390">
        <v>0</v>
      </c>
      <c r="L102" s="386">
        <v>0</v>
      </c>
      <c r="M102" s="386">
        <v>0</v>
      </c>
    </row>
    <row r="103" spans="1:13" s="59" customFormat="1" ht="15.75" hidden="1">
      <c r="A103" s="385"/>
      <c r="B103" s="385"/>
      <c r="C103" s="385"/>
      <c r="D103" s="385"/>
      <c r="E103" s="385"/>
      <c r="F103" s="385"/>
      <c r="G103" s="385"/>
      <c r="H103" s="266"/>
      <c r="I103" s="265"/>
      <c r="J103" s="265"/>
      <c r="K103" s="391"/>
      <c r="L103" s="386"/>
      <c r="M103" s="386"/>
    </row>
    <row r="104" spans="1:13" s="59" customFormat="1" ht="15" hidden="1">
      <c r="A104" s="386"/>
      <c r="B104" s="386"/>
      <c r="C104" s="386"/>
      <c r="D104" s="386"/>
      <c r="E104" s="386"/>
      <c r="F104" s="386"/>
      <c r="G104" s="386"/>
      <c r="H104" s="255"/>
      <c r="I104" s="254"/>
      <c r="J104" s="254"/>
      <c r="K104" s="390"/>
      <c r="L104" s="386"/>
      <c r="M104" s="386"/>
    </row>
    <row r="105" spans="1:13" s="59" customFormat="1" ht="15" hidden="1">
      <c r="A105" s="386"/>
      <c r="B105" s="386"/>
      <c r="C105" s="386"/>
      <c r="D105" s="386"/>
      <c r="E105" s="386"/>
      <c r="F105" s="386"/>
      <c r="G105" s="386"/>
      <c r="H105" s="255"/>
      <c r="I105" s="254"/>
      <c r="J105" s="254"/>
      <c r="K105" s="390"/>
      <c r="L105" s="386"/>
      <c r="M105" s="386"/>
    </row>
    <row r="106" spans="1:13" s="59" customFormat="1" ht="15" hidden="1">
      <c r="A106" s="386"/>
      <c r="B106" s="386"/>
      <c r="C106" s="386"/>
      <c r="D106" s="386"/>
      <c r="E106" s="386"/>
      <c r="F106" s="386"/>
      <c r="G106" s="386"/>
      <c r="H106" s="255"/>
      <c r="I106" s="254"/>
      <c r="J106" s="254"/>
      <c r="K106" s="390"/>
      <c r="L106" s="386"/>
      <c r="M106" s="386"/>
    </row>
    <row r="107" spans="1:13" s="59" customFormat="1" ht="15" hidden="1">
      <c r="A107" s="386"/>
      <c r="B107" s="386"/>
      <c r="C107" s="386"/>
      <c r="D107" s="386"/>
      <c r="E107" s="386"/>
      <c r="F107" s="386"/>
      <c r="G107" s="386"/>
      <c r="H107" s="255"/>
      <c r="I107" s="254"/>
      <c r="J107" s="254"/>
      <c r="K107" s="390"/>
      <c r="L107" s="386"/>
      <c r="M107" s="386"/>
    </row>
    <row r="108" spans="1:13" s="59" customFormat="1" ht="15" hidden="1">
      <c r="A108" s="386"/>
      <c r="B108" s="386"/>
      <c r="C108" s="386"/>
      <c r="D108" s="386"/>
      <c r="E108" s="386"/>
      <c r="F108" s="386"/>
      <c r="G108" s="386"/>
      <c r="H108" s="255"/>
      <c r="I108" s="254"/>
      <c r="J108" s="254"/>
      <c r="K108" s="390"/>
      <c r="L108" s="386"/>
      <c r="M108" s="386"/>
    </row>
    <row r="109" spans="1:13" s="59" customFormat="1" ht="15" hidden="1">
      <c r="A109" s="386"/>
      <c r="B109" s="386"/>
      <c r="C109" s="386"/>
      <c r="D109" s="386"/>
      <c r="E109" s="386"/>
      <c r="F109" s="386"/>
      <c r="G109" s="386"/>
      <c r="H109" s="255"/>
      <c r="I109" s="254"/>
      <c r="J109" s="254"/>
      <c r="K109" s="390"/>
      <c r="L109" s="386"/>
      <c r="M109" s="386"/>
    </row>
    <row r="110" spans="1:13" s="59" customFormat="1" ht="15" hidden="1">
      <c r="A110" s="386"/>
      <c r="B110" s="386"/>
      <c r="C110" s="386"/>
      <c r="D110" s="386"/>
      <c r="E110" s="386"/>
      <c r="F110" s="386"/>
      <c r="G110" s="386"/>
      <c r="H110" s="255"/>
      <c r="I110" s="254"/>
      <c r="J110" s="254"/>
      <c r="K110" s="390"/>
      <c r="L110" s="386"/>
      <c r="M110" s="386"/>
    </row>
    <row r="111" spans="2:13" s="59" customFormat="1" ht="15.75" hidden="1">
      <c r="B111" s="385"/>
      <c r="C111" s="385"/>
      <c r="D111" s="385"/>
      <c r="E111" s="385"/>
      <c r="F111" s="385"/>
      <c r="G111" s="385"/>
      <c r="H111" s="266"/>
      <c r="I111" s="265"/>
      <c r="J111" s="265"/>
      <c r="K111" s="391"/>
      <c r="L111" s="386"/>
      <c r="M111" s="386">
        <f>SUM(M112)</f>
        <v>0</v>
      </c>
    </row>
    <row r="112" spans="1:13" s="59" customFormat="1" ht="15.75" hidden="1">
      <c r="A112" s="385"/>
      <c r="B112" s="385"/>
      <c r="C112" s="385"/>
      <c r="D112" s="385"/>
      <c r="E112" s="385"/>
      <c r="F112" s="385"/>
      <c r="G112" s="385"/>
      <c r="H112" s="266"/>
      <c r="I112" s="265"/>
      <c r="J112" s="265"/>
      <c r="K112" s="391"/>
      <c r="L112" s="386"/>
      <c r="M112" s="386"/>
    </row>
    <row r="113" spans="1:13" s="59" customFormat="1" ht="15" hidden="1">
      <c r="A113" s="386"/>
      <c r="B113" s="386"/>
      <c r="C113" s="386"/>
      <c r="D113" s="386"/>
      <c r="E113" s="386"/>
      <c r="F113" s="386"/>
      <c r="G113" s="386"/>
      <c r="H113" s="255"/>
      <c r="I113" s="254"/>
      <c r="J113" s="254"/>
      <c r="K113" s="390"/>
      <c r="L113" s="386"/>
      <c r="M113" s="386"/>
    </row>
    <row r="114" spans="1:13" s="59" customFormat="1" ht="15" hidden="1">
      <c r="A114" s="386"/>
      <c r="B114" s="386"/>
      <c r="C114" s="386">
        <v>4300</v>
      </c>
      <c r="D114" s="386" t="s">
        <v>377</v>
      </c>
      <c r="E114" s="386"/>
      <c r="F114" s="386">
        <v>0</v>
      </c>
      <c r="G114" s="386"/>
      <c r="H114" s="255"/>
      <c r="I114" s="254"/>
      <c r="J114" s="254"/>
      <c r="K114" s="390"/>
      <c r="L114" s="386"/>
      <c r="M114" s="386"/>
    </row>
    <row r="115" spans="1:13" s="59" customFormat="1" ht="31.5">
      <c r="A115" s="385">
        <v>754</v>
      </c>
      <c r="B115" s="385"/>
      <c r="C115" s="385"/>
      <c r="D115" s="385" t="s">
        <v>413</v>
      </c>
      <c r="E115" s="385"/>
      <c r="F115" s="385">
        <f aca="true" t="shared" si="7" ref="F115:M115">SUM(F116,F129)</f>
        <v>49150</v>
      </c>
      <c r="G115" s="385">
        <f t="shared" si="7"/>
        <v>49150</v>
      </c>
      <c r="H115" s="266">
        <f t="shared" si="7"/>
        <v>8800</v>
      </c>
      <c r="I115" s="265">
        <f t="shared" si="7"/>
        <v>300</v>
      </c>
      <c r="J115" s="265">
        <f t="shared" si="7"/>
        <v>0</v>
      </c>
      <c r="K115" s="391">
        <f t="shared" si="7"/>
        <v>0</v>
      </c>
      <c r="L115" s="386">
        <f t="shared" si="7"/>
        <v>0</v>
      </c>
      <c r="M115" s="386">
        <f t="shared" si="7"/>
        <v>0</v>
      </c>
    </row>
    <row r="116" spans="1:13" s="59" customFormat="1" ht="15.75">
      <c r="A116" s="385"/>
      <c r="B116" s="385">
        <v>75212</v>
      </c>
      <c r="C116" s="385"/>
      <c r="D116" s="385" t="s">
        <v>414</v>
      </c>
      <c r="E116" s="385"/>
      <c r="F116" s="385">
        <f>SUM(F117:F128)</f>
        <v>47650</v>
      </c>
      <c r="G116" s="385">
        <f>SUM(G117:G128)</f>
        <v>47650</v>
      </c>
      <c r="H116" s="266">
        <f>SUM(H120)</f>
        <v>8200</v>
      </c>
      <c r="I116" s="265">
        <f>SUM(I119)</f>
        <v>300</v>
      </c>
      <c r="J116" s="265"/>
      <c r="K116" s="391"/>
      <c r="L116" s="386"/>
      <c r="M116" s="386"/>
    </row>
    <row r="117" spans="1:13" s="59" customFormat="1" ht="30">
      <c r="A117" s="386"/>
      <c r="B117" s="386"/>
      <c r="C117" s="386">
        <v>3020</v>
      </c>
      <c r="D117" s="386" t="s">
        <v>382</v>
      </c>
      <c r="E117" s="386"/>
      <c r="F117" s="386">
        <v>2000</v>
      </c>
      <c r="G117" s="386">
        <v>2000</v>
      </c>
      <c r="H117" s="255"/>
      <c r="I117" s="254"/>
      <c r="J117" s="254"/>
      <c r="K117" s="390"/>
      <c r="L117" s="386"/>
      <c r="M117" s="386"/>
    </row>
    <row r="118" spans="1:13" s="59" customFormat="1" ht="15">
      <c r="A118" s="386"/>
      <c r="B118" s="386"/>
      <c r="C118" s="386">
        <v>3030</v>
      </c>
      <c r="D118" s="386" t="s">
        <v>398</v>
      </c>
      <c r="E118" s="386"/>
      <c r="F118" s="386">
        <v>7000</v>
      </c>
      <c r="G118" s="386">
        <v>7000</v>
      </c>
      <c r="H118" s="255"/>
      <c r="I118" s="254"/>
      <c r="J118" s="254"/>
      <c r="K118" s="390"/>
      <c r="L118" s="386"/>
      <c r="M118" s="386"/>
    </row>
    <row r="119" spans="1:13" s="59" customFormat="1" ht="15">
      <c r="A119" s="386"/>
      <c r="B119" s="386"/>
      <c r="C119" s="386">
        <v>4110</v>
      </c>
      <c r="D119" s="386" t="s">
        <v>392</v>
      </c>
      <c r="E119" s="386"/>
      <c r="F119" s="386">
        <v>300</v>
      </c>
      <c r="G119" s="386">
        <v>300</v>
      </c>
      <c r="H119" s="255"/>
      <c r="I119" s="254">
        <v>300</v>
      </c>
      <c r="J119" s="254"/>
      <c r="K119" s="390"/>
      <c r="L119" s="386"/>
      <c r="M119" s="386"/>
    </row>
    <row r="120" spans="1:13" s="59" customFormat="1" ht="15">
      <c r="A120" s="386"/>
      <c r="B120" s="386"/>
      <c r="C120" s="386">
        <v>4170</v>
      </c>
      <c r="D120" s="386" t="s">
        <v>385</v>
      </c>
      <c r="E120" s="386"/>
      <c r="F120" s="386">
        <v>8200</v>
      </c>
      <c r="G120" s="386">
        <v>8200</v>
      </c>
      <c r="H120" s="255">
        <v>8200</v>
      </c>
      <c r="I120" s="254"/>
      <c r="J120" s="254"/>
      <c r="K120" s="390"/>
      <c r="L120" s="386"/>
      <c r="M120" s="386"/>
    </row>
    <row r="121" spans="1:13" s="59" customFormat="1" ht="15">
      <c r="A121" s="386"/>
      <c r="B121" s="386"/>
      <c r="C121" s="386">
        <v>4210</v>
      </c>
      <c r="D121" s="386" t="s">
        <v>376</v>
      </c>
      <c r="E121" s="386"/>
      <c r="F121" s="386">
        <v>12000</v>
      </c>
      <c r="G121" s="386">
        <v>12000</v>
      </c>
      <c r="H121" s="255"/>
      <c r="I121" s="254"/>
      <c r="J121" s="254"/>
      <c r="K121" s="390"/>
      <c r="L121" s="386"/>
      <c r="M121" s="386"/>
    </row>
    <row r="122" spans="1:13" s="59" customFormat="1" ht="15">
      <c r="A122" s="386"/>
      <c r="B122" s="386"/>
      <c r="C122" s="386">
        <v>4260</v>
      </c>
      <c r="D122" s="386" t="s">
        <v>386</v>
      </c>
      <c r="E122" s="386"/>
      <c r="F122" s="386">
        <v>2800</v>
      </c>
      <c r="G122" s="386">
        <v>2800</v>
      </c>
      <c r="H122" s="255"/>
      <c r="I122" s="254"/>
      <c r="J122" s="254"/>
      <c r="K122" s="390"/>
      <c r="L122" s="386"/>
      <c r="M122" s="386"/>
    </row>
    <row r="123" spans="1:13" s="59" customFormat="1" ht="15">
      <c r="A123" s="386"/>
      <c r="B123" s="386"/>
      <c r="C123" s="386">
        <v>4270</v>
      </c>
      <c r="D123" s="386" t="s">
        <v>381</v>
      </c>
      <c r="E123" s="386"/>
      <c r="F123" s="386">
        <v>5000</v>
      </c>
      <c r="G123" s="386">
        <v>5000</v>
      </c>
      <c r="H123" s="255"/>
      <c r="I123" s="254"/>
      <c r="J123" s="254"/>
      <c r="K123" s="390"/>
      <c r="L123" s="386"/>
      <c r="M123" s="386"/>
    </row>
    <row r="124" spans="1:13" s="59" customFormat="1" ht="15">
      <c r="A124" s="386"/>
      <c r="B124" s="386"/>
      <c r="C124" s="386">
        <v>4300</v>
      </c>
      <c r="D124" s="386" t="s">
        <v>377</v>
      </c>
      <c r="E124" s="386"/>
      <c r="F124" s="386">
        <v>5000</v>
      </c>
      <c r="G124" s="386">
        <v>5000</v>
      </c>
      <c r="H124" s="255"/>
      <c r="I124" s="254"/>
      <c r="J124" s="254"/>
      <c r="K124" s="390"/>
      <c r="L124" s="386"/>
      <c r="M124" s="386"/>
    </row>
    <row r="125" spans="1:13" s="59" customFormat="1" ht="30">
      <c r="A125" s="386"/>
      <c r="B125" s="386"/>
      <c r="C125" s="386">
        <v>4360</v>
      </c>
      <c r="D125" s="386" t="s">
        <v>415</v>
      </c>
      <c r="E125" s="386"/>
      <c r="F125" s="386">
        <v>750</v>
      </c>
      <c r="G125" s="386">
        <v>750</v>
      </c>
      <c r="H125" s="255"/>
      <c r="I125" s="254"/>
      <c r="J125" s="254"/>
      <c r="K125" s="255"/>
      <c r="L125" s="392"/>
      <c r="M125" s="393"/>
    </row>
    <row r="126" spans="1:13" s="59" customFormat="1" ht="30">
      <c r="A126" s="386"/>
      <c r="B126" s="386"/>
      <c r="C126" s="386">
        <v>4370</v>
      </c>
      <c r="D126" s="386" t="s">
        <v>416</v>
      </c>
      <c r="E126" s="386"/>
      <c r="F126" s="386">
        <v>400</v>
      </c>
      <c r="G126" s="384">
        <v>400</v>
      </c>
      <c r="H126" s="254"/>
      <c r="I126" s="254"/>
      <c r="J126" s="254"/>
      <c r="K126" s="390"/>
      <c r="L126" s="386"/>
      <c r="M126" s="386"/>
    </row>
    <row r="127" spans="1:13" s="59" customFormat="1" ht="15">
      <c r="A127" s="386"/>
      <c r="B127" s="386"/>
      <c r="C127" s="386">
        <v>4410</v>
      </c>
      <c r="D127" s="386" t="s">
        <v>405</v>
      </c>
      <c r="E127" s="386"/>
      <c r="F127" s="386">
        <v>1000</v>
      </c>
      <c r="G127" s="253">
        <v>1000</v>
      </c>
      <c r="H127" s="254"/>
      <c r="I127" s="254"/>
      <c r="J127" s="254"/>
      <c r="K127" s="390"/>
      <c r="L127" s="386"/>
      <c r="M127" s="386"/>
    </row>
    <row r="128" spans="1:13" s="59" customFormat="1" ht="15">
      <c r="A128" s="386"/>
      <c r="B128" s="386"/>
      <c r="C128" s="386">
        <v>4430</v>
      </c>
      <c r="D128" s="386" t="s">
        <v>384</v>
      </c>
      <c r="E128" s="386"/>
      <c r="F128" s="386">
        <v>3200</v>
      </c>
      <c r="G128" s="253">
        <v>3200</v>
      </c>
      <c r="H128" s="254"/>
      <c r="I128" s="254"/>
      <c r="J128" s="254"/>
      <c r="K128" s="390"/>
      <c r="L128" s="386"/>
      <c r="M128" s="386"/>
    </row>
    <row r="129" spans="1:13" s="59" customFormat="1" ht="15.75">
      <c r="A129" s="385"/>
      <c r="B129" s="385">
        <v>75214</v>
      </c>
      <c r="C129" s="385"/>
      <c r="D129" s="385" t="s">
        <v>417</v>
      </c>
      <c r="E129" s="385"/>
      <c r="F129" s="385">
        <f>SUM(F130:F132)</f>
        <v>1500</v>
      </c>
      <c r="G129" s="269">
        <f>SUM(G130:G132)</f>
        <v>1500</v>
      </c>
      <c r="H129" s="265">
        <f>SUM(H130)</f>
        <v>600</v>
      </c>
      <c r="I129" s="265"/>
      <c r="J129" s="265"/>
      <c r="K129" s="391"/>
      <c r="L129" s="386"/>
      <c r="M129" s="386"/>
    </row>
    <row r="130" spans="1:13" s="59" customFormat="1" ht="15">
      <c r="A130" s="386"/>
      <c r="B130" s="386"/>
      <c r="C130" s="386">
        <v>4170</v>
      </c>
      <c r="D130" s="386" t="s">
        <v>385</v>
      </c>
      <c r="E130" s="386"/>
      <c r="F130" s="386">
        <v>600</v>
      </c>
      <c r="G130" s="253">
        <v>600</v>
      </c>
      <c r="H130" s="254">
        <v>600</v>
      </c>
      <c r="I130" s="254"/>
      <c r="J130" s="254"/>
      <c r="K130" s="390"/>
      <c r="L130" s="386"/>
      <c r="M130" s="386"/>
    </row>
    <row r="131" spans="1:13" s="59" customFormat="1" ht="15">
      <c r="A131" s="386"/>
      <c r="B131" s="386"/>
      <c r="C131" s="386">
        <v>4210</v>
      </c>
      <c r="D131" s="386" t="s">
        <v>376</v>
      </c>
      <c r="E131" s="386"/>
      <c r="F131" s="386">
        <v>700</v>
      </c>
      <c r="G131" s="253">
        <v>700</v>
      </c>
      <c r="H131" s="254"/>
      <c r="I131" s="254"/>
      <c r="J131" s="254"/>
      <c r="K131" s="390"/>
      <c r="L131" s="386"/>
      <c r="M131" s="386"/>
    </row>
    <row r="132" spans="1:13" s="59" customFormat="1" ht="15">
      <c r="A132" s="386"/>
      <c r="B132" s="386"/>
      <c r="C132" s="386">
        <v>4300</v>
      </c>
      <c r="D132" s="386" t="s">
        <v>377</v>
      </c>
      <c r="E132" s="386"/>
      <c r="F132" s="386">
        <v>200</v>
      </c>
      <c r="G132" s="253">
        <v>200</v>
      </c>
      <c r="H132" s="254"/>
      <c r="I132" s="254"/>
      <c r="J132" s="254"/>
      <c r="K132" s="390"/>
      <c r="L132" s="386"/>
      <c r="M132" s="386"/>
    </row>
    <row r="133" spans="1:13" s="59" customFormat="1" ht="110.25">
      <c r="A133" s="385">
        <v>756</v>
      </c>
      <c r="B133" s="385"/>
      <c r="C133" s="385"/>
      <c r="D133" s="385" t="s">
        <v>418</v>
      </c>
      <c r="E133" s="385"/>
      <c r="F133" s="385">
        <f aca="true" t="shared" si="8" ref="F133:M133">SUM(F134)</f>
        <v>18500</v>
      </c>
      <c r="G133" s="269">
        <f t="shared" si="8"/>
        <v>18500</v>
      </c>
      <c r="H133" s="265">
        <f t="shared" si="8"/>
        <v>9000</v>
      </c>
      <c r="I133" s="265">
        <f t="shared" si="8"/>
        <v>0</v>
      </c>
      <c r="J133" s="265">
        <f t="shared" si="8"/>
        <v>0</v>
      </c>
      <c r="K133" s="391">
        <f t="shared" si="8"/>
        <v>0</v>
      </c>
      <c r="L133" s="386">
        <f t="shared" si="8"/>
        <v>0</v>
      </c>
      <c r="M133" s="386">
        <f t="shared" si="8"/>
        <v>0</v>
      </c>
    </row>
    <row r="134" spans="1:13" s="59" customFormat="1" ht="47.25">
      <c r="A134" s="387"/>
      <c r="B134" s="387">
        <v>75647</v>
      </c>
      <c r="C134" s="387"/>
      <c r="D134" s="387" t="s">
        <v>419</v>
      </c>
      <c r="E134" s="387"/>
      <c r="F134" s="387">
        <f>SUM(F135:F138)</f>
        <v>18500</v>
      </c>
      <c r="G134" s="269">
        <f>SUM(G135:G138)</f>
        <v>18500</v>
      </c>
      <c r="H134" s="265">
        <f>SUM(H135)</f>
        <v>9000</v>
      </c>
      <c r="I134" s="265"/>
      <c r="J134" s="265"/>
      <c r="K134" s="391"/>
      <c r="L134" s="386"/>
      <c r="M134" s="386"/>
    </row>
    <row r="135" spans="1:13" s="59" customFormat="1" ht="15">
      <c r="A135" s="252"/>
      <c r="B135" s="252"/>
      <c r="C135" s="252">
        <v>4100</v>
      </c>
      <c r="D135" s="252" t="s">
        <v>420</v>
      </c>
      <c r="E135" s="252"/>
      <c r="F135" s="252">
        <v>9000</v>
      </c>
      <c r="G135" s="253">
        <v>9000</v>
      </c>
      <c r="H135" s="254">
        <v>9000</v>
      </c>
      <c r="I135" s="254"/>
      <c r="J135" s="254"/>
      <c r="K135" s="390"/>
      <c r="L135" s="386"/>
      <c r="M135" s="386"/>
    </row>
    <row r="136" spans="1:13" s="59" customFormat="1" ht="15">
      <c r="A136" s="252"/>
      <c r="B136" s="252"/>
      <c r="C136" s="252">
        <v>4210</v>
      </c>
      <c r="D136" s="252" t="s">
        <v>376</v>
      </c>
      <c r="E136" s="252"/>
      <c r="F136" s="252">
        <v>3500</v>
      </c>
      <c r="G136" s="253">
        <v>3500</v>
      </c>
      <c r="H136" s="254"/>
      <c r="I136" s="254"/>
      <c r="J136" s="254"/>
      <c r="K136" s="390"/>
      <c r="L136" s="386"/>
      <c r="M136" s="386"/>
    </row>
    <row r="137" spans="1:13" s="59" customFormat="1" ht="15">
      <c r="A137" s="252"/>
      <c r="B137" s="252"/>
      <c r="C137" s="252">
        <v>4300</v>
      </c>
      <c r="D137" s="252" t="s">
        <v>377</v>
      </c>
      <c r="E137" s="252"/>
      <c r="F137" s="252">
        <v>6000</v>
      </c>
      <c r="G137" s="253">
        <v>6000</v>
      </c>
      <c r="H137" s="254"/>
      <c r="I137" s="254"/>
      <c r="J137" s="254"/>
      <c r="K137" s="390"/>
      <c r="L137" s="386"/>
      <c r="M137" s="386"/>
    </row>
    <row r="138" spans="1:13" s="59" customFormat="1" ht="45" hidden="1">
      <c r="A138" s="252"/>
      <c r="B138" s="252"/>
      <c r="C138" s="252">
        <v>4740</v>
      </c>
      <c r="D138" s="252" t="s">
        <v>399</v>
      </c>
      <c r="E138" s="252"/>
      <c r="F138" s="252">
        <v>0</v>
      </c>
      <c r="G138" s="253">
        <v>0</v>
      </c>
      <c r="H138" s="254"/>
      <c r="I138" s="254"/>
      <c r="J138" s="254"/>
      <c r="K138" s="390"/>
      <c r="L138" s="386"/>
      <c r="M138" s="386"/>
    </row>
    <row r="139" spans="1:13" s="59" customFormat="1" ht="15.75">
      <c r="A139" s="268">
        <v>757</v>
      </c>
      <c r="B139" s="268"/>
      <c r="C139" s="268"/>
      <c r="D139" s="268" t="s">
        <v>421</v>
      </c>
      <c r="E139" s="268"/>
      <c r="F139" s="268">
        <f aca="true" t="shared" si="9" ref="F139:K139">SUM(F140)</f>
        <v>20000</v>
      </c>
      <c r="G139" s="269">
        <f t="shared" si="9"/>
        <v>20000</v>
      </c>
      <c r="H139" s="265">
        <f t="shared" si="9"/>
        <v>0</v>
      </c>
      <c r="I139" s="265">
        <f t="shared" si="9"/>
        <v>0</v>
      </c>
      <c r="J139" s="265">
        <f t="shared" si="9"/>
        <v>0</v>
      </c>
      <c r="K139" s="391">
        <f t="shared" si="9"/>
        <v>20000</v>
      </c>
      <c r="L139" s="386">
        <f>SUM(L140)</f>
        <v>0</v>
      </c>
      <c r="M139" s="386">
        <f>SUM(M140)</f>
        <v>0</v>
      </c>
    </row>
    <row r="140" spans="1:13" s="59" customFormat="1" ht="31.5">
      <c r="A140" s="268"/>
      <c r="B140" s="268">
        <v>75702</v>
      </c>
      <c r="C140" s="268"/>
      <c r="D140" s="268" t="s">
        <v>482</v>
      </c>
      <c r="E140" s="268"/>
      <c r="F140" s="268">
        <f>SUM(F141)</f>
        <v>20000</v>
      </c>
      <c r="G140" s="269">
        <f>SUM(G141)</f>
        <v>20000</v>
      </c>
      <c r="H140" s="265"/>
      <c r="I140" s="265"/>
      <c r="J140" s="265"/>
      <c r="K140" s="391">
        <f>SUM(K141)</f>
        <v>20000</v>
      </c>
      <c r="L140" s="386"/>
      <c r="M140" s="386"/>
    </row>
    <row r="141" spans="1:13" s="59" customFormat="1" ht="30">
      <c r="A141" s="252"/>
      <c r="B141" s="252"/>
      <c r="C141" s="252">
        <v>8070</v>
      </c>
      <c r="D141" s="252" t="s">
        <v>422</v>
      </c>
      <c r="E141" s="252"/>
      <c r="F141" s="252">
        <v>20000</v>
      </c>
      <c r="G141" s="253">
        <v>20000</v>
      </c>
      <c r="H141" s="254"/>
      <c r="I141" s="254"/>
      <c r="J141" s="254"/>
      <c r="K141" s="390">
        <v>20000</v>
      </c>
      <c r="L141" s="386"/>
      <c r="M141" s="386"/>
    </row>
    <row r="142" spans="1:13" s="59" customFormat="1" ht="21" customHeight="1">
      <c r="A142" s="268">
        <v>758</v>
      </c>
      <c r="B142" s="268"/>
      <c r="C142" s="268"/>
      <c r="D142" s="268" t="s">
        <v>333</v>
      </c>
      <c r="E142" s="268"/>
      <c r="F142" s="268">
        <f aca="true" t="shared" si="10" ref="F142:M142">SUM(F143)</f>
        <v>40000</v>
      </c>
      <c r="G142" s="269">
        <f t="shared" si="10"/>
        <v>40000</v>
      </c>
      <c r="H142" s="265">
        <f t="shared" si="10"/>
        <v>0</v>
      </c>
      <c r="I142" s="265">
        <f t="shared" si="10"/>
        <v>0</v>
      </c>
      <c r="J142" s="265">
        <f t="shared" si="10"/>
        <v>0</v>
      </c>
      <c r="K142" s="391">
        <f t="shared" si="10"/>
        <v>0</v>
      </c>
      <c r="L142" s="386">
        <f t="shared" si="10"/>
        <v>0</v>
      </c>
      <c r="M142" s="386">
        <f t="shared" si="10"/>
        <v>0</v>
      </c>
    </row>
    <row r="143" spans="1:13" s="59" customFormat="1" ht="18" customHeight="1">
      <c r="A143" s="252"/>
      <c r="B143" s="268">
        <v>75818</v>
      </c>
      <c r="C143" s="268"/>
      <c r="D143" s="268" t="s">
        <v>423</v>
      </c>
      <c r="E143" s="268"/>
      <c r="F143" s="268">
        <f>SUM(F144)</f>
        <v>40000</v>
      </c>
      <c r="G143" s="269">
        <f>SUM(G144)</f>
        <v>40000</v>
      </c>
      <c r="H143" s="265"/>
      <c r="I143" s="265"/>
      <c r="J143" s="265"/>
      <c r="K143" s="391"/>
      <c r="L143" s="386"/>
      <c r="M143" s="386"/>
    </row>
    <row r="144" spans="1:13" s="59" customFormat="1" ht="15">
      <c r="A144" s="252"/>
      <c r="B144" s="252"/>
      <c r="C144" s="252">
        <v>4810</v>
      </c>
      <c r="D144" s="252" t="s">
        <v>424</v>
      </c>
      <c r="E144" s="252"/>
      <c r="F144" s="252">
        <v>40000</v>
      </c>
      <c r="G144" s="253">
        <v>40000</v>
      </c>
      <c r="H144" s="254"/>
      <c r="I144" s="254"/>
      <c r="J144" s="254"/>
      <c r="K144" s="390"/>
      <c r="L144" s="386"/>
      <c r="M144" s="386"/>
    </row>
    <row r="145" spans="1:13" s="59" customFormat="1" ht="21.75" customHeight="1">
      <c r="A145" s="268">
        <v>801</v>
      </c>
      <c r="B145" s="268"/>
      <c r="C145" s="268"/>
      <c r="D145" s="268" t="s">
        <v>338</v>
      </c>
      <c r="E145" s="268"/>
      <c r="F145" s="268">
        <f aca="true" t="shared" si="11" ref="F145:K145">SUM(F146,F173,F184,F196,F214,F229,F233)</f>
        <v>5147217</v>
      </c>
      <c r="G145" s="269">
        <f t="shared" si="11"/>
        <v>2847217</v>
      </c>
      <c r="H145" s="265">
        <f t="shared" si="11"/>
        <v>1819384</v>
      </c>
      <c r="I145" s="265">
        <f t="shared" si="11"/>
        <v>378871</v>
      </c>
      <c r="J145" s="265">
        <f t="shared" si="11"/>
        <v>0</v>
      </c>
      <c r="K145" s="391">
        <f t="shared" si="11"/>
        <v>0</v>
      </c>
      <c r="L145" s="386">
        <f>SUM(L146,L173,L184,L196,L309,L229,L233)</f>
        <v>0</v>
      </c>
      <c r="M145" s="385">
        <f>SUM(M146,M173,M184,M196,M214,M229,M233)</f>
        <v>2300000</v>
      </c>
    </row>
    <row r="146" spans="1:13" s="59" customFormat="1" ht="20.25" customHeight="1">
      <c r="A146" s="263"/>
      <c r="B146" s="263">
        <v>80101</v>
      </c>
      <c r="C146" s="263"/>
      <c r="D146" s="263" t="s">
        <v>339</v>
      </c>
      <c r="E146" s="263"/>
      <c r="F146" s="263">
        <f>SUM(F147:F172)</f>
        <v>1639925</v>
      </c>
      <c r="G146" s="264">
        <f>SUM(G147:G172)</f>
        <v>1639925</v>
      </c>
      <c r="H146" s="265">
        <f>SUM(H149,H150)</f>
        <v>1142769</v>
      </c>
      <c r="I146" s="265">
        <f>SUM(I151,I153)</f>
        <v>236375</v>
      </c>
      <c r="J146" s="265"/>
      <c r="K146" s="391"/>
      <c r="L146" s="386"/>
      <c r="M146" s="386"/>
    </row>
    <row r="147" spans="1:13" s="59" customFormat="1" ht="30">
      <c r="A147" s="386"/>
      <c r="B147" s="386"/>
      <c r="C147" s="386">
        <v>3020</v>
      </c>
      <c r="D147" s="386" t="s">
        <v>382</v>
      </c>
      <c r="E147" s="386"/>
      <c r="F147" s="386">
        <v>97636</v>
      </c>
      <c r="G147" s="386">
        <v>97636</v>
      </c>
      <c r="H147" s="255"/>
      <c r="I147" s="254"/>
      <c r="J147" s="254"/>
      <c r="K147" s="390"/>
      <c r="L147" s="386"/>
      <c r="M147" s="386"/>
    </row>
    <row r="148" spans="1:13" s="59" customFormat="1" ht="15" hidden="1">
      <c r="A148" s="386"/>
      <c r="B148" s="386"/>
      <c r="C148" s="386">
        <v>3240</v>
      </c>
      <c r="D148" s="386" t="s">
        <v>425</v>
      </c>
      <c r="E148" s="386"/>
      <c r="F148" s="386">
        <v>0</v>
      </c>
      <c r="G148" s="386">
        <v>0</v>
      </c>
      <c r="H148" s="255"/>
      <c r="I148" s="254"/>
      <c r="J148" s="254"/>
      <c r="K148" s="390"/>
      <c r="L148" s="386"/>
      <c r="M148" s="386"/>
    </row>
    <row r="149" spans="1:13" s="59" customFormat="1" ht="15">
      <c r="A149" s="386"/>
      <c r="B149" s="386"/>
      <c r="C149" s="386">
        <v>4010</v>
      </c>
      <c r="D149" s="386" t="s">
        <v>391</v>
      </c>
      <c r="E149" s="386"/>
      <c r="F149" s="386">
        <v>1056033</v>
      </c>
      <c r="G149" s="386">
        <v>1056033</v>
      </c>
      <c r="H149" s="255">
        <v>1056033</v>
      </c>
      <c r="I149" s="254"/>
      <c r="J149" s="254"/>
      <c r="K149" s="390"/>
      <c r="L149" s="386"/>
      <c r="M149" s="386"/>
    </row>
    <row r="150" spans="1:13" s="59" customFormat="1" ht="15">
      <c r="A150" s="386"/>
      <c r="B150" s="386"/>
      <c r="C150" s="386">
        <v>4040</v>
      </c>
      <c r="D150" s="386" t="s">
        <v>401</v>
      </c>
      <c r="E150" s="386"/>
      <c r="F150" s="386">
        <v>86736</v>
      </c>
      <c r="G150" s="386">
        <v>86736</v>
      </c>
      <c r="H150" s="255">
        <v>86736</v>
      </c>
      <c r="I150" s="254"/>
      <c r="J150" s="254"/>
      <c r="K150" s="390"/>
      <c r="L150" s="386"/>
      <c r="M150" s="386"/>
    </row>
    <row r="151" spans="1:13" s="59" customFormat="1" ht="15">
      <c r="A151" s="386"/>
      <c r="B151" s="386"/>
      <c r="C151" s="386">
        <v>4110</v>
      </c>
      <c r="D151" s="386" t="s">
        <v>426</v>
      </c>
      <c r="E151" s="386"/>
      <c r="F151" s="386">
        <v>207103</v>
      </c>
      <c r="G151" s="386">
        <v>207103</v>
      </c>
      <c r="H151" s="255"/>
      <c r="I151" s="254">
        <v>207103</v>
      </c>
      <c r="J151" s="254"/>
      <c r="K151" s="390"/>
      <c r="L151" s="386"/>
      <c r="M151" s="386"/>
    </row>
    <row r="152" spans="1:13" s="59" customFormat="1" ht="30" hidden="1">
      <c r="A152" s="386"/>
      <c r="B152" s="386"/>
      <c r="C152" s="386">
        <v>4118</v>
      </c>
      <c r="D152" s="386" t="s">
        <v>427</v>
      </c>
      <c r="E152" s="386"/>
      <c r="F152" s="386">
        <v>0</v>
      </c>
      <c r="G152" s="386">
        <v>0</v>
      </c>
      <c r="H152" s="255"/>
      <c r="I152" s="254"/>
      <c r="J152" s="254"/>
      <c r="K152" s="390"/>
      <c r="L152" s="386"/>
      <c r="M152" s="386"/>
    </row>
    <row r="153" spans="1:13" s="59" customFormat="1" ht="15">
      <c r="A153" s="386"/>
      <c r="B153" s="386"/>
      <c r="C153" s="386">
        <v>4120</v>
      </c>
      <c r="D153" s="386" t="s">
        <v>393</v>
      </c>
      <c r="E153" s="386"/>
      <c r="F153" s="386">
        <v>29272</v>
      </c>
      <c r="G153" s="386">
        <v>29272</v>
      </c>
      <c r="H153" s="255"/>
      <c r="I153" s="254">
        <v>29272</v>
      </c>
      <c r="J153" s="254"/>
      <c r="K153" s="390"/>
      <c r="L153" s="386"/>
      <c r="M153" s="386"/>
    </row>
    <row r="154" spans="1:13" s="59" customFormat="1" ht="30" hidden="1">
      <c r="A154" s="386"/>
      <c r="B154" s="386"/>
      <c r="C154" s="386">
        <v>4128</v>
      </c>
      <c r="D154" s="386" t="s">
        <v>428</v>
      </c>
      <c r="E154" s="386"/>
      <c r="F154" s="386">
        <v>0</v>
      </c>
      <c r="G154" s="386">
        <v>0</v>
      </c>
      <c r="H154" s="255"/>
      <c r="I154" s="254"/>
      <c r="J154" s="254"/>
      <c r="K154" s="390"/>
      <c r="L154" s="386"/>
      <c r="M154" s="386"/>
    </row>
    <row r="155" spans="1:13" s="59" customFormat="1" ht="30" hidden="1">
      <c r="A155" s="386"/>
      <c r="B155" s="386"/>
      <c r="C155" s="386">
        <v>4178</v>
      </c>
      <c r="D155" s="386" t="s">
        <v>429</v>
      </c>
      <c r="E155" s="386"/>
      <c r="F155" s="386">
        <v>0</v>
      </c>
      <c r="G155" s="386">
        <v>0</v>
      </c>
      <c r="H155" s="255"/>
      <c r="I155" s="254"/>
      <c r="J155" s="254"/>
      <c r="K155" s="390"/>
      <c r="L155" s="386"/>
      <c r="M155" s="386"/>
    </row>
    <row r="156" spans="1:13" s="59" customFormat="1" ht="15">
      <c r="A156" s="386"/>
      <c r="B156" s="386"/>
      <c r="C156" s="386">
        <v>4210</v>
      </c>
      <c r="D156" s="386" t="s">
        <v>376</v>
      </c>
      <c r="E156" s="386"/>
      <c r="F156" s="386">
        <v>25200</v>
      </c>
      <c r="G156" s="386">
        <v>25200</v>
      </c>
      <c r="H156" s="255"/>
      <c r="I156" s="254"/>
      <c r="J156" s="254"/>
      <c r="K156" s="390"/>
      <c r="L156" s="386"/>
      <c r="M156" s="386"/>
    </row>
    <row r="157" spans="1:13" s="59" customFormat="1" ht="30" hidden="1">
      <c r="A157" s="386"/>
      <c r="B157" s="386"/>
      <c r="C157" s="386">
        <v>4218</v>
      </c>
      <c r="D157" s="386" t="s">
        <v>430</v>
      </c>
      <c r="E157" s="386"/>
      <c r="F157" s="386">
        <v>0</v>
      </c>
      <c r="G157" s="386">
        <v>0</v>
      </c>
      <c r="H157" s="255"/>
      <c r="I157" s="254"/>
      <c r="J157" s="254"/>
      <c r="K157" s="390"/>
      <c r="L157" s="386"/>
      <c r="M157" s="386"/>
    </row>
    <row r="158" spans="1:13" s="59" customFormat="1" ht="15" hidden="1">
      <c r="A158" s="386"/>
      <c r="B158" s="386"/>
      <c r="C158" s="386">
        <v>4240</v>
      </c>
      <c r="D158" s="386" t="s">
        <v>439</v>
      </c>
      <c r="E158" s="386"/>
      <c r="F158" s="386">
        <v>0</v>
      </c>
      <c r="G158" s="386">
        <v>0</v>
      </c>
      <c r="H158" s="255"/>
      <c r="I158" s="254"/>
      <c r="J158" s="254"/>
      <c r="K158" s="390"/>
      <c r="L158" s="386"/>
      <c r="M158" s="386"/>
    </row>
    <row r="159" spans="1:13" s="59" customFormat="1" ht="15">
      <c r="A159" s="386"/>
      <c r="B159" s="386"/>
      <c r="C159" s="386">
        <v>4240</v>
      </c>
      <c r="D159" s="386" t="s">
        <v>559</v>
      </c>
      <c r="E159" s="386"/>
      <c r="F159" s="386">
        <v>2828</v>
      </c>
      <c r="G159" s="386">
        <v>2828</v>
      </c>
      <c r="H159" s="255"/>
      <c r="I159" s="254"/>
      <c r="J159" s="254"/>
      <c r="K159" s="390"/>
      <c r="L159" s="386"/>
      <c r="M159" s="386"/>
    </row>
    <row r="160" spans="1:13" s="59" customFormat="1" ht="15">
      <c r="A160" s="386"/>
      <c r="B160" s="386"/>
      <c r="C160" s="386">
        <v>4260</v>
      </c>
      <c r="D160" s="386" t="s">
        <v>386</v>
      </c>
      <c r="E160" s="386"/>
      <c r="F160" s="386">
        <v>30566</v>
      </c>
      <c r="G160" s="386">
        <v>30566</v>
      </c>
      <c r="H160" s="255"/>
      <c r="I160" s="254"/>
      <c r="J160" s="254"/>
      <c r="K160" s="390"/>
      <c r="L160" s="386"/>
      <c r="M160" s="386"/>
    </row>
    <row r="161" spans="1:13" s="59" customFormat="1" ht="15" hidden="1">
      <c r="A161" s="386"/>
      <c r="B161" s="386"/>
      <c r="C161" s="386">
        <v>4268</v>
      </c>
      <c r="D161" s="386" t="s">
        <v>431</v>
      </c>
      <c r="E161" s="386"/>
      <c r="F161" s="386">
        <v>0</v>
      </c>
      <c r="G161" s="386">
        <v>0</v>
      </c>
      <c r="H161" s="255"/>
      <c r="I161" s="254"/>
      <c r="J161" s="254"/>
      <c r="K161" s="390"/>
      <c r="L161" s="386"/>
      <c r="M161" s="386"/>
    </row>
    <row r="162" spans="1:13" s="59" customFormat="1" ht="15" hidden="1">
      <c r="A162" s="386"/>
      <c r="B162" s="386"/>
      <c r="C162" s="386">
        <v>4270</v>
      </c>
      <c r="D162" s="386" t="s">
        <v>381</v>
      </c>
      <c r="E162" s="386"/>
      <c r="F162" s="386">
        <v>0</v>
      </c>
      <c r="G162" s="386">
        <v>0</v>
      </c>
      <c r="H162" s="255"/>
      <c r="I162" s="254"/>
      <c r="J162" s="254"/>
      <c r="K162" s="390"/>
      <c r="L162" s="386"/>
      <c r="M162" s="386"/>
    </row>
    <row r="163" spans="1:13" s="59" customFormat="1" ht="15">
      <c r="A163" s="386"/>
      <c r="B163" s="386"/>
      <c r="C163" s="386">
        <v>4280</v>
      </c>
      <c r="D163" s="386" t="s">
        <v>432</v>
      </c>
      <c r="E163" s="386"/>
      <c r="F163" s="386">
        <v>2609</v>
      </c>
      <c r="G163" s="386">
        <v>2609</v>
      </c>
      <c r="H163" s="255"/>
      <c r="I163" s="254"/>
      <c r="J163" s="254"/>
      <c r="K163" s="390"/>
      <c r="L163" s="386"/>
      <c r="M163" s="386"/>
    </row>
    <row r="164" spans="1:13" s="59" customFormat="1" ht="15">
      <c r="A164" s="386"/>
      <c r="B164" s="386"/>
      <c r="C164" s="386">
        <v>4300</v>
      </c>
      <c r="D164" s="386" t="s">
        <v>377</v>
      </c>
      <c r="E164" s="386"/>
      <c r="F164" s="386">
        <v>10049</v>
      </c>
      <c r="G164" s="386">
        <v>10049</v>
      </c>
      <c r="H164" s="255"/>
      <c r="I164" s="254"/>
      <c r="J164" s="254"/>
      <c r="K164" s="390"/>
      <c r="L164" s="386"/>
      <c r="M164" s="386"/>
    </row>
    <row r="165" spans="1:13" s="59" customFormat="1" ht="30" hidden="1">
      <c r="A165" s="386"/>
      <c r="B165" s="386"/>
      <c r="C165" s="386">
        <v>4308</v>
      </c>
      <c r="D165" s="386" t="s">
        <v>433</v>
      </c>
      <c r="E165" s="386"/>
      <c r="F165" s="386">
        <v>0</v>
      </c>
      <c r="G165" s="386">
        <v>0</v>
      </c>
      <c r="H165" s="255"/>
      <c r="I165" s="254"/>
      <c r="J165" s="254"/>
      <c r="K165" s="390"/>
      <c r="L165" s="386"/>
      <c r="M165" s="386"/>
    </row>
    <row r="166" spans="1:13" s="59" customFormat="1" ht="30">
      <c r="A166" s="386"/>
      <c r="B166" s="386"/>
      <c r="C166" s="386">
        <v>4370</v>
      </c>
      <c r="D166" s="386" t="s">
        <v>434</v>
      </c>
      <c r="E166" s="386"/>
      <c r="F166" s="386">
        <v>7329</v>
      </c>
      <c r="G166" s="386">
        <v>7329</v>
      </c>
      <c r="H166" s="255"/>
      <c r="I166" s="254"/>
      <c r="J166" s="254"/>
      <c r="K166" s="390"/>
      <c r="L166" s="386"/>
      <c r="M166" s="386"/>
    </row>
    <row r="167" spans="1:13" s="59" customFormat="1" ht="15">
      <c r="A167" s="386"/>
      <c r="B167" s="386"/>
      <c r="C167" s="386">
        <v>4410</v>
      </c>
      <c r="D167" s="386" t="s">
        <v>405</v>
      </c>
      <c r="E167" s="386"/>
      <c r="F167" s="386">
        <v>5648</v>
      </c>
      <c r="G167" s="386">
        <v>5648</v>
      </c>
      <c r="H167" s="255"/>
      <c r="I167" s="254"/>
      <c r="J167" s="254"/>
      <c r="K167" s="390"/>
      <c r="L167" s="386"/>
      <c r="M167" s="386"/>
    </row>
    <row r="168" spans="1:13" s="59" customFormat="1" ht="30" hidden="1">
      <c r="A168" s="386"/>
      <c r="B168" s="386"/>
      <c r="C168" s="386">
        <v>4418</v>
      </c>
      <c r="D168" s="386" t="s">
        <v>435</v>
      </c>
      <c r="E168" s="386"/>
      <c r="F168" s="386">
        <v>0</v>
      </c>
      <c r="G168" s="386">
        <v>0</v>
      </c>
      <c r="H168" s="255"/>
      <c r="I168" s="254"/>
      <c r="J168" s="254"/>
      <c r="K168" s="390"/>
      <c r="L168" s="386"/>
      <c r="M168" s="386"/>
    </row>
    <row r="169" spans="1:13" s="59" customFormat="1" ht="15">
      <c r="A169" s="386"/>
      <c r="B169" s="386"/>
      <c r="C169" s="386">
        <v>4430</v>
      </c>
      <c r="D169" s="386" t="s">
        <v>384</v>
      </c>
      <c r="E169" s="386"/>
      <c r="F169" s="386">
        <v>3413</v>
      </c>
      <c r="G169" s="386">
        <v>3413</v>
      </c>
      <c r="H169" s="255"/>
      <c r="I169" s="254"/>
      <c r="J169" s="254"/>
      <c r="K169" s="390"/>
      <c r="L169" s="386"/>
      <c r="M169" s="386"/>
    </row>
    <row r="170" spans="1:13" s="59" customFormat="1" ht="30" hidden="1">
      <c r="A170" s="386"/>
      <c r="B170" s="386"/>
      <c r="C170" s="386">
        <v>4438</v>
      </c>
      <c r="D170" s="386" t="s">
        <v>436</v>
      </c>
      <c r="E170" s="386"/>
      <c r="F170" s="386">
        <v>0</v>
      </c>
      <c r="G170" s="386">
        <v>0</v>
      </c>
      <c r="H170" s="255"/>
      <c r="I170" s="254"/>
      <c r="J170" s="254"/>
      <c r="K170" s="390"/>
      <c r="L170" s="386"/>
      <c r="M170" s="386"/>
    </row>
    <row r="171" spans="1:13" s="59" customFormat="1" ht="30">
      <c r="A171" s="386"/>
      <c r="B171" s="386"/>
      <c r="C171" s="386">
        <v>4440</v>
      </c>
      <c r="D171" s="386" t="s">
        <v>437</v>
      </c>
      <c r="E171" s="386"/>
      <c r="F171" s="386">
        <v>73491</v>
      </c>
      <c r="G171" s="386">
        <v>73491</v>
      </c>
      <c r="H171" s="255"/>
      <c r="I171" s="254"/>
      <c r="J171" s="254"/>
      <c r="K171" s="390"/>
      <c r="L171" s="386"/>
      <c r="M171" s="386"/>
    </row>
    <row r="172" spans="1:13" s="59" customFormat="1" ht="45">
      <c r="A172" s="386"/>
      <c r="B172" s="386"/>
      <c r="C172" s="386">
        <v>4740</v>
      </c>
      <c r="D172" s="386" t="s">
        <v>399</v>
      </c>
      <c r="E172" s="386"/>
      <c r="F172" s="386">
        <v>2012</v>
      </c>
      <c r="G172" s="386">
        <v>2012</v>
      </c>
      <c r="H172" s="255"/>
      <c r="I172" s="254"/>
      <c r="J172" s="254"/>
      <c r="K172" s="390"/>
      <c r="L172" s="386"/>
      <c r="M172" s="386"/>
    </row>
    <row r="173" spans="1:13" s="59" customFormat="1" ht="31.5">
      <c r="A173" s="385"/>
      <c r="B173" s="385">
        <v>80103</v>
      </c>
      <c r="C173" s="385"/>
      <c r="D173" s="385" t="s">
        <v>438</v>
      </c>
      <c r="E173" s="385"/>
      <c r="F173" s="385">
        <f>SUM(F174:F183)</f>
        <v>112649</v>
      </c>
      <c r="G173" s="385">
        <f>SUM(G174:G183)</f>
        <v>112649</v>
      </c>
      <c r="H173" s="266">
        <f>SUM(H175,H176)</f>
        <v>77235</v>
      </c>
      <c r="I173" s="265">
        <f>SUM(I177:I178)</f>
        <v>17092</v>
      </c>
      <c r="J173" s="265"/>
      <c r="K173" s="391"/>
      <c r="L173" s="386"/>
      <c r="M173" s="386"/>
    </row>
    <row r="174" spans="1:13" s="59" customFormat="1" ht="30">
      <c r="A174" s="386"/>
      <c r="B174" s="386"/>
      <c r="C174" s="386">
        <v>3020</v>
      </c>
      <c r="D174" s="386" t="s">
        <v>382</v>
      </c>
      <c r="E174" s="386"/>
      <c r="F174" s="386">
        <v>11252</v>
      </c>
      <c r="G174" s="386">
        <v>11252</v>
      </c>
      <c r="H174" s="255"/>
      <c r="I174" s="254"/>
      <c r="J174" s="254"/>
      <c r="K174" s="390"/>
      <c r="L174" s="386"/>
      <c r="M174" s="386"/>
    </row>
    <row r="175" spans="1:13" s="59" customFormat="1" ht="15">
      <c r="A175" s="386"/>
      <c r="B175" s="386"/>
      <c r="C175" s="386">
        <v>4010</v>
      </c>
      <c r="D175" s="386" t="s">
        <v>391</v>
      </c>
      <c r="E175" s="386"/>
      <c r="F175" s="386">
        <v>71204</v>
      </c>
      <c r="G175" s="386">
        <v>71204</v>
      </c>
      <c r="H175" s="255">
        <v>71204</v>
      </c>
      <c r="I175" s="254"/>
      <c r="J175" s="254"/>
      <c r="K175" s="390"/>
      <c r="L175" s="386"/>
      <c r="M175" s="386"/>
    </row>
    <row r="176" spans="1:13" s="59" customFormat="1" ht="15">
      <c r="A176" s="386"/>
      <c r="B176" s="386"/>
      <c r="C176" s="386">
        <v>4040</v>
      </c>
      <c r="D176" s="386" t="s">
        <v>401</v>
      </c>
      <c r="E176" s="386"/>
      <c r="F176" s="386">
        <v>6031</v>
      </c>
      <c r="G176" s="386">
        <v>6031</v>
      </c>
      <c r="H176" s="255">
        <v>6031</v>
      </c>
      <c r="I176" s="254"/>
      <c r="J176" s="254"/>
      <c r="K176" s="390"/>
      <c r="L176" s="386"/>
      <c r="M176" s="386"/>
    </row>
    <row r="177" spans="1:13" s="59" customFormat="1" ht="15">
      <c r="A177" s="386"/>
      <c r="B177" s="386"/>
      <c r="C177" s="386">
        <v>4110</v>
      </c>
      <c r="D177" s="386" t="s">
        <v>392</v>
      </c>
      <c r="E177" s="386"/>
      <c r="F177" s="386">
        <v>14965</v>
      </c>
      <c r="G177" s="386">
        <v>14965</v>
      </c>
      <c r="H177" s="255"/>
      <c r="I177" s="254">
        <v>14965</v>
      </c>
      <c r="J177" s="254"/>
      <c r="K177" s="390"/>
      <c r="L177" s="386"/>
      <c r="M177" s="386"/>
    </row>
    <row r="178" spans="1:13" s="59" customFormat="1" ht="15">
      <c r="A178" s="386"/>
      <c r="B178" s="386"/>
      <c r="C178" s="386">
        <v>4120</v>
      </c>
      <c r="D178" s="386" t="s">
        <v>393</v>
      </c>
      <c r="E178" s="386"/>
      <c r="F178" s="386">
        <v>2127</v>
      </c>
      <c r="G178" s="386">
        <v>2127</v>
      </c>
      <c r="H178" s="255"/>
      <c r="I178" s="254">
        <v>2127</v>
      </c>
      <c r="J178" s="254"/>
      <c r="K178" s="390"/>
      <c r="L178" s="386"/>
      <c r="M178" s="386"/>
    </row>
    <row r="179" spans="1:13" s="59" customFormat="1" ht="15">
      <c r="A179" s="386"/>
      <c r="B179" s="386"/>
      <c r="C179" s="386">
        <v>4210</v>
      </c>
      <c r="D179" s="386" t="s">
        <v>376</v>
      </c>
      <c r="E179" s="386"/>
      <c r="F179" s="386">
        <v>420</v>
      </c>
      <c r="G179" s="386">
        <v>420</v>
      </c>
      <c r="H179" s="255"/>
      <c r="I179" s="254"/>
      <c r="J179" s="254"/>
      <c r="K179" s="390"/>
      <c r="L179" s="386"/>
      <c r="M179" s="386"/>
    </row>
    <row r="180" spans="1:13" s="59" customFormat="1" ht="15">
      <c r="A180" s="386"/>
      <c r="B180" s="386"/>
      <c r="C180" s="386">
        <v>4240</v>
      </c>
      <c r="D180" s="386" t="s">
        <v>439</v>
      </c>
      <c r="E180" s="386"/>
      <c r="F180" s="386">
        <v>30</v>
      </c>
      <c r="G180" s="386">
        <v>30</v>
      </c>
      <c r="H180" s="255"/>
      <c r="I180" s="254"/>
      <c r="J180" s="254"/>
      <c r="K180" s="390"/>
      <c r="L180" s="386"/>
      <c r="M180" s="386"/>
    </row>
    <row r="181" spans="1:13" s="59" customFormat="1" ht="15">
      <c r="A181" s="386"/>
      <c r="B181" s="386"/>
      <c r="C181" s="386">
        <v>4260</v>
      </c>
      <c r="D181" s="386" t="s">
        <v>386</v>
      </c>
      <c r="E181" s="386"/>
      <c r="F181" s="386">
        <v>562</v>
      </c>
      <c r="G181" s="386">
        <v>562</v>
      </c>
      <c r="H181" s="255"/>
      <c r="I181" s="254"/>
      <c r="J181" s="254"/>
      <c r="K181" s="390"/>
      <c r="L181" s="386"/>
      <c r="M181" s="386"/>
    </row>
    <row r="182" spans="1:13" s="59" customFormat="1" ht="15">
      <c r="A182" s="386"/>
      <c r="B182" s="386"/>
      <c r="C182" s="386">
        <v>4410</v>
      </c>
      <c r="D182" s="386" t="s">
        <v>440</v>
      </c>
      <c r="E182" s="386"/>
      <c r="F182" s="386">
        <v>133</v>
      </c>
      <c r="G182" s="386">
        <v>133</v>
      </c>
      <c r="H182" s="255"/>
      <c r="I182" s="254"/>
      <c r="J182" s="254"/>
      <c r="K182" s="390"/>
      <c r="L182" s="386"/>
      <c r="M182" s="386"/>
    </row>
    <row r="183" spans="1:13" s="59" customFormat="1" ht="30">
      <c r="A183" s="386"/>
      <c r="B183" s="386"/>
      <c r="C183" s="386">
        <v>4440</v>
      </c>
      <c r="D183" s="386" t="s">
        <v>437</v>
      </c>
      <c r="E183" s="386"/>
      <c r="F183" s="386">
        <v>5925</v>
      </c>
      <c r="G183" s="386">
        <v>5925</v>
      </c>
      <c r="H183" s="255"/>
      <c r="I183" s="254"/>
      <c r="J183" s="254"/>
      <c r="K183" s="390"/>
      <c r="L183" s="386"/>
      <c r="M183" s="386"/>
    </row>
    <row r="184" spans="1:13" s="267" customFormat="1" ht="15.75">
      <c r="A184" s="385"/>
      <c r="B184" s="385">
        <v>80104</v>
      </c>
      <c r="C184" s="385"/>
      <c r="D184" s="385" t="s">
        <v>343</v>
      </c>
      <c r="E184" s="386"/>
      <c r="F184" s="385">
        <f>SUM(F185:F195)</f>
        <v>49825</v>
      </c>
      <c r="G184" s="385">
        <f>SUM(G185:G195)</f>
        <v>49825</v>
      </c>
      <c r="H184" s="266">
        <f>SUM(H186,H187)</f>
        <v>34896</v>
      </c>
      <c r="I184" s="265">
        <f>SUM(I188,I189)</f>
        <v>7336</v>
      </c>
      <c r="J184" s="265"/>
      <c r="K184" s="391"/>
      <c r="L184" s="385"/>
      <c r="M184" s="385"/>
    </row>
    <row r="185" spans="1:13" s="59" customFormat="1" ht="30">
      <c r="A185" s="386"/>
      <c r="B185" s="386"/>
      <c r="C185" s="386">
        <v>3020</v>
      </c>
      <c r="D185" s="386" t="s">
        <v>382</v>
      </c>
      <c r="E185" s="386"/>
      <c r="F185" s="386">
        <v>1995</v>
      </c>
      <c r="G185" s="386">
        <v>1995</v>
      </c>
      <c r="H185" s="255"/>
      <c r="I185" s="254"/>
      <c r="J185" s="254"/>
      <c r="K185" s="390"/>
      <c r="L185" s="386"/>
      <c r="M185" s="386"/>
    </row>
    <row r="186" spans="1:13" s="59" customFormat="1" ht="15">
      <c r="A186" s="386"/>
      <c r="B186" s="386"/>
      <c r="C186" s="386">
        <v>4010</v>
      </c>
      <c r="D186" s="386" t="s">
        <v>391</v>
      </c>
      <c r="E186" s="386"/>
      <c r="F186" s="386">
        <v>32086</v>
      </c>
      <c r="G186" s="386">
        <v>32086</v>
      </c>
      <c r="H186" s="255">
        <v>32086</v>
      </c>
      <c r="I186" s="254"/>
      <c r="J186" s="254"/>
      <c r="K186" s="390"/>
      <c r="L186" s="386"/>
      <c r="M186" s="386"/>
    </row>
    <row r="187" spans="1:13" s="59" customFormat="1" ht="15">
      <c r="A187" s="386"/>
      <c r="B187" s="386"/>
      <c r="C187" s="386">
        <v>4040</v>
      </c>
      <c r="D187" s="386" t="s">
        <v>401</v>
      </c>
      <c r="E187" s="386"/>
      <c r="F187" s="386">
        <v>2810</v>
      </c>
      <c r="G187" s="386">
        <v>2810</v>
      </c>
      <c r="H187" s="255">
        <v>2810</v>
      </c>
      <c r="I187" s="254"/>
      <c r="J187" s="254"/>
      <c r="K187" s="390"/>
      <c r="L187" s="386"/>
      <c r="M187" s="386"/>
    </row>
    <row r="188" spans="1:13" s="59" customFormat="1" ht="15">
      <c r="A188" s="386"/>
      <c r="B188" s="386"/>
      <c r="C188" s="386">
        <v>4110</v>
      </c>
      <c r="D188" s="386" t="s">
        <v>392</v>
      </c>
      <c r="E188" s="386"/>
      <c r="F188" s="386">
        <v>6433</v>
      </c>
      <c r="G188" s="386">
        <v>6433</v>
      </c>
      <c r="H188" s="255"/>
      <c r="I188" s="254">
        <v>6433</v>
      </c>
      <c r="J188" s="254"/>
      <c r="K188" s="390"/>
      <c r="L188" s="386"/>
      <c r="M188" s="386"/>
    </row>
    <row r="189" spans="1:13" s="59" customFormat="1" ht="15">
      <c r="A189" s="386"/>
      <c r="B189" s="386"/>
      <c r="C189" s="386">
        <v>4120</v>
      </c>
      <c r="D189" s="386" t="s">
        <v>393</v>
      </c>
      <c r="E189" s="386"/>
      <c r="F189" s="386">
        <v>903</v>
      </c>
      <c r="G189" s="386">
        <v>903</v>
      </c>
      <c r="H189" s="255"/>
      <c r="I189" s="254">
        <v>903</v>
      </c>
      <c r="J189" s="254"/>
      <c r="K189" s="390"/>
      <c r="L189" s="386"/>
      <c r="M189" s="386"/>
    </row>
    <row r="190" spans="1:13" s="59" customFormat="1" ht="15">
      <c r="A190" s="386"/>
      <c r="B190" s="386"/>
      <c r="C190" s="386">
        <v>4210</v>
      </c>
      <c r="D190" s="386" t="s">
        <v>376</v>
      </c>
      <c r="E190" s="386"/>
      <c r="F190" s="386">
        <v>593</v>
      </c>
      <c r="G190" s="386">
        <v>593</v>
      </c>
      <c r="H190" s="255"/>
      <c r="I190" s="254"/>
      <c r="J190" s="254"/>
      <c r="K190" s="390"/>
      <c r="L190" s="386"/>
      <c r="M190" s="386"/>
    </row>
    <row r="191" spans="1:13" s="59" customFormat="1" ht="15">
      <c r="A191" s="386"/>
      <c r="B191" s="386"/>
      <c r="C191" s="386">
        <v>4240</v>
      </c>
      <c r="D191" s="386" t="s">
        <v>439</v>
      </c>
      <c r="E191" s="386"/>
      <c r="F191" s="386">
        <v>1372</v>
      </c>
      <c r="G191" s="386">
        <v>1372</v>
      </c>
      <c r="H191" s="255"/>
      <c r="I191" s="254"/>
      <c r="J191" s="254"/>
      <c r="K191" s="390"/>
      <c r="L191" s="386"/>
      <c r="M191" s="386"/>
    </row>
    <row r="192" spans="1:13" s="59" customFormat="1" ht="15">
      <c r="A192" s="386"/>
      <c r="B192" s="386"/>
      <c r="C192" s="386">
        <v>4260</v>
      </c>
      <c r="D192" s="386" t="s">
        <v>386</v>
      </c>
      <c r="E192" s="386"/>
      <c r="F192" s="386">
        <v>460</v>
      </c>
      <c r="G192" s="386">
        <v>460</v>
      </c>
      <c r="H192" s="255"/>
      <c r="I192" s="254"/>
      <c r="J192" s="254"/>
      <c r="K192" s="390"/>
      <c r="L192" s="386"/>
      <c r="M192" s="386"/>
    </row>
    <row r="193" spans="1:13" s="59" customFormat="1" ht="15">
      <c r="A193" s="386"/>
      <c r="B193" s="386"/>
      <c r="C193" s="386">
        <v>4300</v>
      </c>
      <c r="D193" s="386" t="s">
        <v>377</v>
      </c>
      <c r="E193" s="386"/>
      <c r="F193" s="386">
        <v>394</v>
      </c>
      <c r="G193" s="386">
        <v>394</v>
      </c>
      <c r="H193" s="255"/>
      <c r="I193" s="254"/>
      <c r="J193" s="254"/>
      <c r="K193" s="390"/>
      <c r="L193" s="386"/>
      <c r="M193" s="386"/>
    </row>
    <row r="194" spans="1:13" s="59" customFormat="1" ht="15">
      <c r="A194" s="386"/>
      <c r="B194" s="386"/>
      <c r="C194" s="386">
        <v>4410</v>
      </c>
      <c r="D194" s="386" t="s">
        <v>440</v>
      </c>
      <c r="E194" s="386"/>
      <c r="F194" s="386">
        <v>39</v>
      </c>
      <c r="G194" s="386">
        <v>39</v>
      </c>
      <c r="H194" s="255"/>
      <c r="I194" s="254"/>
      <c r="J194" s="254"/>
      <c r="K194" s="390"/>
      <c r="L194" s="386"/>
      <c r="M194" s="386"/>
    </row>
    <row r="195" spans="1:13" s="59" customFormat="1" ht="30">
      <c r="A195" s="386"/>
      <c r="B195" s="386"/>
      <c r="C195" s="386">
        <v>4440</v>
      </c>
      <c r="D195" s="386" t="s">
        <v>437</v>
      </c>
      <c r="E195" s="386"/>
      <c r="F195" s="386">
        <v>2740</v>
      </c>
      <c r="G195" s="386">
        <v>2740</v>
      </c>
      <c r="H195" s="255"/>
      <c r="I195" s="254"/>
      <c r="J195" s="254"/>
      <c r="K195" s="390"/>
      <c r="L195" s="386"/>
      <c r="M195" s="386"/>
    </row>
    <row r="196" spans="1:13" s="59" customFormat="1" ht="19.5" customHeight="1">
      <c r="A196" s="385"/>
      <c r="B196" s="385">
        <v>80110</v>
      </c>
      <c r="C196" s="385"/>
      <c r="D196" s="385" t="s">
        <v>441</v>
      </c>
      <c r="E196" s="385"/>
      <c r="F196" s="385">
        <f>SUM(F197:F213)</f>
        <v>3044705</v>
      </c>
      <c r="G196" s="385">
        <f>SUM(G197:G211)</f>
        <v>744705</v>
      </c>
      <c r="H196" s="266">
        <f>SUM(H198,H199)</f>
        <v>456571</v>
      </c>
      <c r="I196" s="265">
        <f>SUM(I200,I201)</f>
        <v>96669</v>
      </c>
      <c r="J196" s="265"/>
      <c r="K196" s="391"/>
      <c r="L196" s="386"/>
      <c r="M196" s="385">
        <f>SUM(M212,M213)</f>
        <v>2300000</v>
      </c>
    </row>
    <row r="197" spans="1:13" s="59" customFormat="1" ht="30">
      <c r="A197" s="386"/>
      <c r="B197" s="386"/>
      <c r="C197" s="386">
        <v>3020</v>
      </c>
      <c r="D197" s="386" t="s">
        <v>382</v>
      </c>
      <c r="E197" s="386"/>
      <c r="F197" s="386">
        <v>39253</v>
      </c>
      <c r="G197" s="386">
        <v>39253</v>
      </c>
      <c r="H197" s="255"/>
      <c r="I197" s="254"/>
      <c r="J197" s="254"/>
      <c r="K197" s="390"/>
      <c r="L197" s="386"/>
      <c r="M197" s="386"/>
    </row>
    <row r="198" spans="1:13" s="59" customFormat="1" ht="15">
      <c r="A198" s="386"/>
      <c r="B198" s="386"/>
      <c r="C198" s="386">
        <v>4010</v>
      </c>
      <c r="D198" s="386" t="s">
        <v>391</v>
      </c>
      <c r="E198" s="386"/>
      <c r="F198" s="386">
        <v>420221</v>
      </c>
      <c r="G198" s="386">
        <v>420221</v>
      </c>
      <c r="H198" s="255">
        <v>420221</v>
      </c>
      <c r="I198" s="254"/>
      <c r="J198" s="254"/>
      <c r="K198" s="390"/>
      <c r="L198" s="386"/>
      <c r="M198" s="386"/>
    </row>
    <row r="199" spans="1:13" s="59" customFormat="1" ht="15">
      <c r="A199" s="386"/>
      <c r="B199" s="386"/>
      <c r="C199" s="386">
        <v>4040</v>
      </c>
      <c r="D199" s="386" t="s">
        <v>401</v>
      </c>
      <c r="E199" s="386"/>
      <c r="F199" s="386">
        <v>36350</v>
      </c>
      <c r="G199" s="386">
        <v>36350</v>
      </c>
      <c r="H199" s="255">
        <v>36350</v>
      </c>
      <c r="I199" s="254"/>
      <c r="J199" s="254"/>
      <c r="K199" s="390"/>
      <c r="L199" s="386"/>
      <c r="M199" s="386"/>
    </row>
    <row r="200" spans="1:13" s="59" customFormat="1" ht="15">
      <c r="A200" s="386"/>
      <c r="B200" s="386"/>
      <c r="C200" s="386">
        <v>4110</v>
      </c>
      <c r="D200" s="386" t="s">
        <v>392</v>
      </c>
      <c r="E200" s="386"/>
      <c r="F200" s="386">
        <v>84627</v>
      </c>
      <c r="G200" s="386">
        <v>84627</v>
      </c>
      <c r="H200" s="255"/>
      <c r="I200" s="254">
        <v>84627</v>
      </c>
      <c r="J200" s="254"/>
      <c r="K200" s="390"/>
      <c r="L200" s="386"/>
      <c r="M200" s="386"/>
    </row>
    <row r="201" spans="1:13" s="59" customFormat="1" ht="15">
      <c r="A201" s="386"/>
      <c r="B201" s="386"/>
      <c r="C201" s="386">
        <v>4120</v>
      </c>
      <c r="D201" s="386" t="s">
        <v>393</v>
      </c>
      <c r="E201" s="386"/>
      <c r="F201" s="386">
        <v>12042</v>
      </c>
      <c r="G201" s="386">
        <v>12042</v>
      </c>
      <c r="H201" s="255"/>
      <c r="I201" s="254">
        <v>12042</v>
      </c>
      <c r="J201" s="254"/>
      <c r="K201" s="390"/>
      <c r="L201" s="386"/>
      <c r="M201" s="386"/>
    </row>
    <row r="202" spans="1:13" s="59" customFormat="1" ht="15">
      <c r="A202" s="386"/>
      <c r="B202" s="386"/>
      <c r="C202" s="386">
        <v>4210</v>
      </c>
      <c r="D202" s="386" t="s">
        <v>376</v>
      </c>
      <c r="E202" s="386"/>
      <c r="F202" s="386">
        <v>103493</v>
      </c>
      <c r="G202" s="386">
        <v>103493</v>
      </c>
      <c r="H202" s="255"/>
      <c r="I202" s="254"/>
      <c r="J202" s="254"/>
      <c r="K202" s="390"/>
      <c r="L202" s="386"/>
      <c r="M202" s="386"/>
    </row>
    <row r="203" spans="1:13" s="59" customFormat="1" ht="15">
      <c r="A203" s="386"/>
      <c r="B203" s="386"/>
      <c r="C203" s="386">
        <v>4240</v>
      </c>
      <c r="D203" s="386" t="s">
        <v>439</v>
      </c>
      <c r="E203" s="386"/>
      <c r="F203" s="386">
        <v>5106</v>
      </c>
      <c r="G203" s="386">
        <v>5106</v>
      </c>
      <c r="H203" s="255"/>
      <c r="I203" s="254"/>
      <c r="J203" s="254"/>
      <c r="K203" s="390"/>
      <c r="L203" s="386"/>
      <c r="M203" s="386"/>
    </row>
    <row r="204" spans="1:13" s="59" customFormat="1" ht="15" hidden="1">
      <c r="A204" s="386"/>
      <c r="B204" s="386"/>
      <c r="C204" s="386">
        <v>4270</v>
      </c>
      <c r="D204" s="386" t="s">
        <v>381</v>
      </c>
      <c r="E204" s="386"/>
      <c r="F204" s="386">
        <v>0</v>
      </c>
      <c r="G204" s="386">
        <v>0</v>
      </c>
      <c r="H204" s="255"/>
      <c r="I204" s="254"/>
      <c r="J204" s="254"/>
      <c r="K204" s="390"/>
      <c r="L204" s="386"/>
      <c r="M204" s="386"/>
    </row>
    <row r="205" spans="1:13" s="59" customFormat="1" ht="15">
      <c r="A205" s="386"/>
      <c r="B205" s="386"/>
      <c r="C205" s="386">
        <v>4280</v>
      </c>
      <c r="D205" s="386" t="s">
        <v>432</v>
      </c>
      <c r="E205" s="386"/>
      <c r="F205" s="386">
        <v>1000</v>
      </c>
      <c r="G205" s="386">
        <v>1000</v>
      </c>
      <c r="H205" s="255"/>
      <c r="I205" s="254"/>
      <c r="J205" s="254"/>
      <c r="K205" s="390"/>
      <c r="L205" s="386"/>
      <c r="M205" s="386"/>
    </row>
    <row r="206" spans="1:13" s="59" customFormat="1" ht="15">
      <c r="A206" s="386"/>
      <c r="B206" s="386"/>
      <c r="C206" s="386">
        <v>4300</v>
      </c>
      <c r="D206" s="386" t="s">
        <v>377</v>
      </c>
      <c r="E206" s="386"/>
      <c r="F206" s="386">
        <v>7740</v>
      </c>
      <c r="G206" s="386">
        <v>7740</v>
      </c>
      <c r="H206" s="255"/>
      <c r="I206" s="254"/>
      <c r="J206" s="254"/>
      <c r="K206" s="390"/>
      <c r="L206" s="386"/>
      <c r="M206" s="386"/>
    </row>
    <row r="207" spans="1:13" s="59" customFormat="1" ht="30">
      <c r="A207" s="386"/>
      <c r="B207" s="386"/>
      <c r="C207" s="386">
        <v>4370</v>
      </c>
      <c r="D207" s="386" t="s">
        <v>442</v>
      </c>
      <c r="E207" s="386"/>
      <c r="F207" s="386">
        <v>3660</v>
      </c>
      <c r="G207" s="386">
        <v>3660</v>
      </c>
      <c r="H207" s="255"/>
      <c r="I207" s="254"/>
      <c r="J207" s="254"/>
      <c r="K207" s="390"/>
      <c r="L207" s="386"/>
      <c r="M207" s="386"/>
    </row>
    <row r="208" spans="1:13" s="59" customFormat="1" ht="15">
      <c r="A208" s="386"/>
      <c r="B208" s="386"/>
      <c r="C208" s="386">
        <v>4410</v>
      </c>
      <c r="D208" s="386" t="s">
        <v>440</v>
      </c>
      <c r="E208" s="386"/>
      <c r="F208" s="386">
        <v>200</v>
      </c>
      <c r="G208" s="386">
        <v>200</v>
      </c>
      <c r="H208" s="255"/>
      <c r="I208" s="254"/>
      <c r="J208" s="254"/>
      <c r="K208" s="390"/>
      <c r="L208" s="386"/>
      <c r="M208" s="386"/>
    </row>
    <row r="209" spans="1:13" s="59" customFormat="1" ht="15">
      <c r="A209" s="386"/>
      <c r="B209" s="386"/>
      <c r="C209" s="386">
        <v>4430</v>
      </c>
      <c r="D209" s="386" t="s">
        <v>384</v>
      </c>
      <c r="E209" s="386"/>
      <c r="F209" s="386">
        <v>1160</v>
      </c>
      <c r="G209" s="386">
        <v>1160</v>
      </c>
      <c r="H209" s="255"/>
      <c r="I209" s="254"/>
      <c r="J209" s="254"/>
      <c r="K209" s="255"/>
      <c r="L209" s="392"/>
      <c r="M209" s="393"/>
    </row>
    <row r="210" spans="1:13" s="59" customFormat="1" ht="30">
      <c r="A210" s="386"/>
      <c r="B210" s="386"/>
      <c r="C210" s="386">
        <v>4440</v>
      </c>
      <c r="D210" s="386" t="s">
        <v>407</v>
      </c>
      <c r="E210" s="386"/>
      <c r="F210" s="386">
        <v>29053</v>
      </c>
      <c r="G210" s="386">
        <v>29053</v>
      </c>
      <c r="H210" s="255"/>
      <c r="I210" s="254"/>
      <c r="J210" s="254"/>
      <c r="K210" s="390"/>
      <c r="L210" s="386"/>
      <c r="M210" s="386"/>
    </row>
    <row r="211" spans="1:13" s="59" customFormat="1" ht="45">
      <c r="A211" s="386"/>
      <c r="B211" s="386"/>
      <c r="C211" s="386">
        <v>4740</v>
      </c>
      <c r="D211" s="386" t="s">
        <v>399</v>
      </c>
      <c r="E211" s="386"/>
      <c r="F211" s="386">
        <v>800</v>
      </c>
      <c r="G211" s="386">
        <v>800</v>
      </c>
      <c r="H211" s="255"/>
      <c r="I211" s="254"/>
      <c r="J211" s="254"/>
      <c r="K211" s="390"/>
      <c r="L211" s="386"/>
      <c r="M211" s="386"/>
    </row>
    <row r="212" spans="1:13" s="59" customFormat="1" ht="45">
      <c r="A212" s="386"/>
      <c r="B212" s="386"/>
      <c r="C212" s="386">
        <v>6058</v>
      </c>
      <c r="D212" s="386" t="s">
        <v>443</v>
      </c>
      <c r="E212" s="386"/>
      <c r="F212" s="386">
        <v>1725000</v>
      </c>
      <c r="G212" s="386">
        <v>0</v>
      </c>
      <c r="H212" s="255"/>
      <c r="I212" s="254"/>
      <c r="J212" s="254"/>
      <c r="K212" s="390"/>
      <c r="L212" s="386"/>
      <c r="M212" s="386">
        <v>1725000</v>
      </c>
    </row>
    <row r="213" spans="1:13" s="59" customFormat="1" ht="45">
      <c r="A213" s="386"/>
      <c r="B213" s="386"/>
      <c r="C213" s="386">
        <v>6059</v>
      </c>
      <c r="D213" s="386" t="s">
        <v>444</v>
      </c>
      <c r="E213" s="386"/>
      <c r="F213" s="386">
        <v>575000</v>
      </c>
      <c r="G213" s="386">
        <v>0</v>
      </c>
      <c r="H213" s="255"/>
      <c r="I213" s="254"/>
      <c r="J213" s="254"/>
      <c r="K213" s="390"/>
      <c r="L213" s="386"/>
      <c r="M213" s="386">
        <v>575000</v>
      </c>
    </row>
    <row r="214" spans="1:13" s="59" customFormat="1" ht="15.75">
      <c r="A214" s="385"/>
      <c r="B214" s="385">
        <v>80113</v>
      </c>
      <c r="C214" s="385"/>
      <c r="D214" s="385" t="s">
        <v>346</v>
      </c>
      <c r="E214" s="385"/>
      <c r="F214" s="385">
        <f>SUM(F215:F228)</f>
        <v>265060</v>
      </c>
      <c r="G214" s="385">
        <f>SUM(G215:G227)</f>
        <v>265060</v>
      </c>
      <c r="H214" s="266">
        <f>SUM(H216,H217:H220)</f>
        <v>107913</v>
      </c>
      <c r="I214" s="265">
        <f>SUM(I218,I219)</f>
        <v>21399</v>
      </c>
      <c r="J214" s="265"/>
      <c r="K214" s="391"/>
      <c r="L214" s="386"/>
      <c r="M214" s="386">
        <f>SUM(M228)</f>
        <v>0</v>
      </c>
    </row>
    <row r="215" spans="1:13" s="59" customFormat="1" ht="30">
      <c r="A215" s="386"/>
      <c r="B215" s="386"/>
      <c r="C215" s="386">
        <v>3020</v>
      </c>
      <c r="D215" s="386" t="s">
        <v>382</v>
      </c>
      <c r="E215" s="386"/>
      <c r="F215" s="386">
        <v>720</v>
      </c>
      <c r="G215" s="386">
        <v>720</v>
      </c>
      <c r="H215" s="255"/>
      <c r="I215" s="254"/>
      <c r="J215" s="254"/>
      <c r="K215" s="390"/>
      <c r="L215" s="386"/>
      <c r="M215" s="386"/>
    </row>
    <row r="216" spans="1:13" s="59" customFormat="1" ht="15">
      <c r="A216" s="386"/>
      <c r="B216" s="386"/>
      <c r="C216" s="386">
        <v>4010</v>
      </c>
      <c r="D216" s="386" t="s">
        <v>391</v>
      </c>
      <c r="E216" s="386"/>
      <c r="F216" s="386">
        <v>99760</v>
      </c>
      <c r="G216" s="386">
        <v>99760</v>
      </c>
      <c r="H216" s="255">
        <v>99760</v>
      </c>
      <c r="I216" s="254"/>
      <c r="J216" s="254"/>
      <c r="K216" s="390"/>
      <c r="L216" s="386"/>
      <c r="M216" s="386"/>
    </row>
    <row r="217" spans="1:13" s="59" customFormat="1" ht="15">
      <c r="A217" s="386"/>
      <c r="B217" s="386"/>
      <c r="C217" s="386">
        <v>4040</v>
      </c>
      <c r="D217" s="386" t="s">
        <v>401</v>
      </c>
      <c r="E217" s="386"/>
      <c r="F217" s="386">
        <v>8153</v>
      </c>
      <c r="G217" s="386">
        <v>8153</v>
      </c>
      <c r="H217" s="255">
        <v>8153</v>
      </c>
      <c r="I217" s="254"/>
      <c r="J217" s="254"/>
      <c r="K217" s="390"/>
      <c r="L217" s="386"/>
      <c r="M217" s="386"/>
    </row>
    <row r="218" spans="1:13" s="59" customFormat="1" ht="15">
      <c r="A218" s="386"/>
      <c r="B218" s="386"/>
      <c r="C218" s="386">
        <v>4110</v>
      </c>
      <c r="D218" s="386" t="s">
        <v>445</v>
      </c>
      <c r="E218" s="386"/>
      <c r="F218" s="386">
        <v>18755</v>
      </c>
      <c r="G218" s="386">
        <v>18755</v>
      </c>
      <c r="H218" s="255"/>
      <c r="I218" s="254">
        <v>18755</v>
      </c>
      <c r="J218" s="254"/>
      <c r="K218" s="255"/>
      <c r="L218" s="392"/>
      <c r="M218" s="393"/>
    </row>
    <row r="219" spans="1:13" s="59" customFormat="1" ht="15">
      <c r="A219" s="386"/>
      <c r="B219" s="386"/>
      <c r="C219" s="386">
        <v>4120</v>
      </c>
      <c r="D219" s="386" t="s">
        <v>393</v>
      </c>
      <c r="E219" s="386"/>
      <c r="F219" s="386">
        <v>2644</v>
      </c>
      <c r="G219" s="386">
        <v>2644</v>
      </c>
      <c r="H219" s="255"/>
      <c r="I219" s="254">
        <v>2644</v>
      </c>
      <c r="J219" s="254"/>
      <c r="K219" s="390"/>
      <c r="L219" s="386"/>
      <c r="M219" s="386"/>
    </row>
    <row r="220" spans="1:13" s="59" customFormat="1" ht="15" hidden="1">
      <c r="A220" s="386"/>
      <c r="B220" s="386"/>
      <c r="C220" s="386">
        <v>4170</v>
      </c>
      <c r="D220" s="386" t="s">
        <v>385</v>
      </c>
      <c r="E220" s="386"/>
      <c r="F220" s="386">
        <v>0</v>
      </c>
      <c r="G220" s="386">
        <v>0</v>
      </c>
      <c r="H220" s="255"/>
      <c r="I220" s="254"/>
      <c r="J220" s="254"/>
      <c r="K220" s="390"/>
      <c r="L220" s="386"/>
      <c r="M220" s="386"/>
    </row>
    <row r="221" spans="1:13" s="59" customFormat="1" ht="15">
      <c r="A221" s="386"/>
      <c r="B221" s="386"/>
      <c r="C221" s="386">
        <v>4210</v>
      </c>
      <c r="D221" s="386" t="s">
        <v>376</v>
      </c>
      <c r="E221" s="386"/>
      <c r="F221" s="386">
        <v>88139</v>
      </c>
      <c r="G221" s="386">
        <v>88139</v>
      </c>
      <c r="H221" s="255"/>
      <c r="I221" s="254"/>
      <c r="J221" s="254"/>
      <c r="K221" s="390"/>
      <c r="L221" s="386"/>
      <c r="M221" s="386"/>
    </row>
    <row r="222" spans="1:13" s="59" customFormat="1" ht="15">
      <c r="A222" s="386"/>
      <c r="B222" s="386"/>
      <c r="C222" s="386">
        <v>4280</v>
      </c>
      <c r="D222" s="386" t="s">
        <v>432</v>
      </c>
      <c r="E222" s="386"/>
      <c r="F222" s="386">
        <v>750</v>
      </c>
      <c r="G222" s="386">
        <v>750</v>
      </c>
      <c r="H222" s="255"/>
      <c r="I222" s="254"/>
      <c r="J222" s="254"/>
      <c r="K222" s="390"/>
      <c r="L222" s="386"/>
      <c r="M222" s="386"/>
    </row>
    <row r="223" spans="1:13" s="59" customFormat="1" ht="15">
      <c r="A223" s="386"/>
      <c r="B223" s="386"/>
      <c r="C223" s="386">
        <v>4300</v>
      </c>
      <c r="D223" s="386" t="s">
        <v>377</v>
      </c>
      <c r="E223" s="386"/>
      <c r="F223" s="386">
        <v>29698</v>
      </c>
      <c r="G223" s="386">
        <v>29698</v>
      </c>
      <c r="H223" s="255"/>
      <c r="I223" s="254"/>
      <c r="J223" s="254"/>
      <c r="K223" s="390"/>
      <c r="L223" s="386"/>
      <c r="M223" s="386"/>
    </row>
    <row r="224" spans="1:13" s="59" customFormat="1" ht="30">
      <c r="A224" s="386"/>
      <c r="B224" s="386"/>
      <c r="C224" s="386">
        <v>4360</v>
      </c>
      <c r="D224" s="386" t="s">
        <v>403</v>
      </c>
      <c r="E224" s="386"/>
      <c r="F224" s="386">
        <v>2600</v>
      </c>
      <c r="G224" s="386">
        <v>2600</v>
      </c>
      <c r="H224" s="255"/>
      <c r="I224" s="254"/>
      <c r="J224" s="254"/>
      <c r="K224" s="390"/>
      <c r="L224" s="386"/>
      <c r="M224" s="386"/>
    </row>
    <row r="225" spans="1:13" s="59" customFormat="1" ht="15">
      <c r="A225" s="386"/>
      <c r="B225" s="386"/>
      <c r="C225" s="386">
        <v>4430</v>
      </c>
      <c r="D225" s="386" t="s">
        <v>446</v>
      </c>
      <c r="E225" s="386"/>
      <c r="F225" s="386">
        <v>6908</v>
      </c>
      <c r="G225" s="386">
        <v>6908</v>
      </c>
      <c r="H225" s="255"/>
      <c r="I225" s="254"/>
      <c r="J225" s="254"/>
      <c r="K225" s="390"/>
      <c r="L225" s="386"/>
      <c r="M225" s="386"/>
    </row>
    <row r="226" spans="1:13" s="59" customFormat="1" ht="30">
      <c r="A226" s="386"/>
      <c r="B226" s="386"/>
      <c r="C226" s="386">
        <v>4440</v>
      </c>
      <c r="D226" s="386" t="s">
        <v>437</v>
      </c>
      <c r="E226" s="386"/>
      <c r="F226" s="386">
        <v>4333</v>
      </c>
      <c r="G226" s="386">
        <v>4333</v>
      </c>
      <c r="H226" s="255"/>
      <c r="I226" s="254"/>
      <c r="J226" s="254"/>
      <c r="K226" s="390"/>
      <c r="L226" s="386"/>
      <c r="M226" s="386"/>
    </row>
    <row r="227" spans="1:13" s="59" customFormat="1" ht="15">
      <c r="A227" s="386"/>
      <c r="B227" s="386"/>
      <c r="C227" s="386">
        <v>4500</v>
      </c>
      <c r="D227" s="386" t="s">
        <v>447</v>
      </c>
      <c r="E227" s="386"/>
      <c r="F227" s="386">
        <v>2600</v>
      </c>
      <c r="G227" s="386">
        <v>2600</v>
      </c>
      <c r="H227" s="255"/>
      <c r="I227" s="254"/>
      <c r="J227" s="254"/>
      <c r="K227" s="390"/>
      <c r="L227" s="386"/>
      <c r="M227" s="386"/>
    </row>
    <row r="228" spans="1:13" s="59" customFormat="1" ht="30" hidden="1">
      <c r="A228" s="386"/>
      <c r="B228" s="386"/>
      <c r="C228" s="386">
        <v>6060</v>
      </c>
      <c r="D228" s="386" t="s">
        <v>410</v>
      </c>
      <c r="E228" s="386"/>
      <c r="F228" s="386">
        <v>0</v>
      </c>
      <c r="G228" s="386">
        <v>0</v>
      </c>
      <c r="H228" s="255"/>
      <c r="I228" s="254"/>
      <c r="J228" s="254"/>
      <c r="K228" s="390"/>
      <c r="L228" s="386"/>
      <c r="M228" s="386"/>
    </row>
    <row r="229" spans="1:13" s="59" customFormat="1" ht="31.5">
      <c r="A229" s="385"/>
      <c r="B229" s="385">
        <v>80146</v>
      </c>
      <c r="C229" s="385"/>
      <c r="D229" s="385" t="s">
        <v>448</v>
      </c>
      <c r="E229" s="385"/>
      <c r="F229" s="385">
        <f>SUM(F230:F232)</f>
        <v>13369</v>
      </c>
      <c r="G229" s="385">
        <f>SUM(G230:G232)</f>
        <v>13369</v>
      </c>
      <c r="H229" s="266"/>
      <c r="I229" s="265"/>
      <c r="J229" s="265"/>
      <c r="K229" s="391"/>
      <c r="L229" s="386"/>
      <c r="M229" s="386"/>
    </row>
    <row r="230" spans="1:13" s="59" customFormat="1" ht="15">
      <c r="A230" s="386"/>
      <c r="B230" s="386"/>
      <c r="C230" s="386">
        <v>4300</v>
      </c>
      <c r="D230" s="386" t="s">
        <v>377</v>
      </c>
      <c r="E230" s="386"/>
      <c r="F230" s="386">
        <v>8824</v>
      </c>
      <c r="G230" s="386">
        <v>8824</v>
      </c>
      <c r="H230" s="255"/>
      <c r="I230" s="254"/>
      <c r="J230" s="254"/>
      <c r="K230" s="390"/>
      <c r="L230" s="386"/>
      <c r="M230" s="386"/>
    </row>
    <row r="231" spans="1:13" s="59" customFormat="1" ht="15">
      <c r="A231" s="386"/>
      <c r="B231" s="386"/>
      <c r="C231" s="386">
        <v>4410</v>
      </c>
      <c r="D231" s="386" t="s">
        <v>440</v>
      </c>
      <c r="E231" s="386"/>
      <c r="F231" s="386">
        <v>4545</v>
      </c>
      <c r="G231" s="386">
        <v>4545</v>
      </c>
      <c r="H231" s="255"/>
      <c r="I231" s="254"/>
      <c r="J231" s="254"/>
      <c r="K231" s="390"/>
      <c r="L231" s="386"/>
      <c r="M231" s="386"/>
    </row>
    <row r="232" spans="1:13" s="59" customFormat="1" ht="15">
      <c r="A232" s="386"/>
      <c r="B232" s="386"/>
      <c r="C232" s="386">
        <v>4700</v>
      </c>
      <c r="D232" s="386" t="s">
        <v>408</v>
      </c>
      <c r="E232" s="386"/>
      <c r="F232" s="386">
        <v>0</v>
      </c>
      <c r="G232" s="386">
        <v>0</v>
      </c>
      <c r="H232" s="255"/>
      <c r="I232" s="254"/>
      <c r="J232" s="254"/>
      <c r="K232" s="390"/>
      <c r="L232" s="386"/>
      <c r="M232" s="386"/>
    </row>
    <row r="233" spans="1:13" s="59" customFormat="1" ht="15.75">
      <c r="A233" s="385"/>
      <c r="B233" s="385">
        <v>80195</v>
      </c>
      <c r="C233" s="385"/>
      <c r="D233" s="385" t="s">
        <v>271</v>
      </c>
      <c r="E233" s="385"/>
      <c r="F233" s="385">
        <f>SUM(F234:F236)</f>
        <v>21684</v>
      </c>
      <c r="G233" s="385">
        <f>SUM(G234:G236)</f>
        <v>21684</v>
      </c>
      <c r="H233" s="266">
        <f>SUM(H234)</f>
        <v>0</v>
      </c>
      <c r="I233" s="265"/>
      <c r="J233" s="265"/>
      <c r="K233" s="391"/>
      <c r="L233" s="386"/>
      <c r="M233" s="386"/>
    </row>
    <row r="234" spans="1:13" s="59" customFormat="1" ht="15" hidden="1">
      <c r="A234" s="386"/>
      <c r="B234" s="386"/>
      <c r="C234" s="386">
        <v>4170</v>
      </c>
      <c r="D234" s="386" t="s">
        <v>385</v>
      </c>
      <c r="E234" s="386"/>
      <c r="F234" s="386">
        <v>0</v>
      </c>
      <c r="G234" s="386">
        <v>0</v>
      </c>
      <c r="H234" s="255"/>
      <c r="I234" s="254"/>
      <c r="J234" s="254"/>
      <c r="K234" s="390"/>
      <c r="L234" s="386"/>
      <c r="M234" s="386"/>
    </row>
    <row r="235" spans="1:13" s="59" customFormat="1" ht="15" hidden="1">
      <c r="A235" s="386"/>
      <c r="B235" s="386"/>
      <c r="C235" s="386">
        <v>4300</v>
      </c>
      <c r="D235" s="386" t="s">
        <v>377</v>
      </c>
      <c r="E235" s="386"/>
      <c r="F235" s="386">
        <v>0</v>
      </c>
      <c r="G235" s="386">
        <v>0</v>
      </c>
      <c r="H235" s="255"/>
      <c r="I235" s="254"/>
      <c r="J235" s="254"/>
      <c r="K235" s="390"/>
      <c r="L235" s="386"/>
      <c r="M235" s="386"/>
    </row>
    <row r="236" spans="1:13" s="59" customFormat="1" ht="30">
      <c r="A236" s="386"/>
      <c r="B236" s="386"/>
      <c r="C236" s="386">
        <v>4440</v>
      </c>
      <c r="D236" s="386" t="s">
        <v>437</v>
      </c>
      <c r="E236" s="386"/>
      <c r="F236" s="386">
        <v>21684</v>
      </c>
      <c r="G236" s="386">
        <v>21684</v>
      </c>
      <c r="H236" s="255"/>
      <c r="I236" s="254"/>
      <c r="J236" s="254"/>
      <c r="K236" s="390"/>
      <c r="L236" s="386"/>
      <c r="M236" s="386"/>
    </row>
    <row r="237" spans="1:13" s="59" customFormat="1" ht="19.5" customHeight="1">
      <c r="A237" s="385">
        <v>851</v>
      </c>
      <c r="B237" s="385"/>
      <c r="C237" s="385"/>
      <c r="D237" s="385" t="s">
        <v>348</v>
      </c>
      <c r="E237" s="385"/>
      <c r="F237" s="385">
        <f aca="true" t="shared" si="12" ref="F237:M237">SUM(F238,F240)</f>
        <v>55552</v>
      </c>
      <c r="G237" s="385">
        <f t="shared" si="12"/>
        <v>46552</v>
      </c>
      <c r="H237" s="266">
        <f t="shared" si="12"/>
        <v>5500</v>
      </c>
      <c r="I237" s="265">
        <f t="shared" si="12"/>
        <v>0</v>
      </c>
      <c r="J237" s="265">
        <f t="shared" si="12"/>
        <v>0</v>
      </c>
      <c r="K237" s="391">
        <f t="shared" si="12"/>
        <v>0</v>
      </c>
      <c r="L237" s="386">
        <f t="shared" si="12"/>
        <v>0</v>
      </c>
      <c r="M237" s="385">
        <f t="shared" si="12"/>
        <v>9000</v>
      </c>
    </row>
    <row r="238" spans="1:13" s="59" customFormat="1" ht="15.75">
      <c r="A238" s="385"/>
      <c r="B238" s="385">
        <v>85121</v>
      </c>
      <c r="C238" s="385"/>
      <c r="D238" s="385" t="s">
        <v>449</v>
      </c>
      <c r="E238" s="385"/>
      <c r="F238" s="385">
        <f>SUM(F239)</f>
        <v>9000</v>
      </c>
      <c r="G238" s="385">
        <f>SUM(G239)</f>
        <v>0</v>
      </c>
      <c r="H238" s="266"/>
      <c r="I238" s="265"/>
      <c r="J238" s="265">
        <f>SUM(J239)</f>
        <v>0</v>
      </c>
      <c r="K238" s="391"/>
      <c r="L238" s="386"/>
      <c r="M238" s="385">
        <f>SUM(M239)</f>
        <v>9000</v>
      </c>
    </row>
    <row r="239" spans="1:13" s="59" customFormat="1" ht="75">
      <c r="A239" s="386"/>
      <c r="B239" s="386"/>
      <c r="C239" s="386">
        <v>6220</v>
      </c>
      <c r="D239" s="386" t="s">
        <v>450</v>
      </c>
      <c r="E239" s="386"/>
      <c r="F239" s="386">
        <v>9000</v>
      </c>
      <c r="G239" s="386"/>
      <c r="H239" s="255"/>
      <c r="I239" s="254"/>
      <c r="J239" s="254"/>
      <c r="K239" s="390"/>
      <c r="L239" s="386"/>
      <c r="M239" s="386">
        <v>9000</v>
      </c>
    </row>
    <row r="240" spans="1:13" s="59" customFormat="1" ht="15.75">
      <c r="A240" s="385"/>
      <c r="B240" s="385">
        <v>85154</v>
      </c>
      <c r="C240" s="385"/>
      <c r="D240" s="385" t="s">
        <v>349</v>
      </c>
      <c r="E240" s="385"/>
      <c r="F240" s="385">
        <f>SUM(F241:F253)</f>
        <v>46552</v>
      </c>
      <c r="G240" s="385">
        <f>SUM(G241:G253)</f>
        <v>46552</v>
      </c>
      <c r="H240" s="266">
        <f>SUM(H242,H245)</f>
        <v>5500</v>
      </c>
      <c r="I240" s="265">
        <f>SUM(I243,I244)</f>
        <v>0</v>
      </c>
      <c r="J240" s="265"/>
      <c r="K240" s="391"/>
      <c r="L240" s="386"/>
      <c r="M240" s="386"/>
    </row>
    <row r="241" spans="1:13" s="59" customFormat="1" ht="15">
      <c r="A241" s="386"/>
      <c r="B241" s="386"/>
      <c r="C241" s="386">
        <v>3030</v>
      </c>
      <c r="D241" s="386" t="s">
        <v>398</v>
      </c>
      <c r="E241" s="386"/>
      <c r="F241" s="386">
        <v>2500</v>
      </c>
      <c r="G241" s="386">
        <v>2500</v>
      </c>
      <c r="H241" s="255"/>
      <c r="I241" s="254"/>
      <c r="J241" s="254"/>
      <c r="K241" s="390"/>
      <c r="L241" s="386"/>
      <c r="M241" s="386"/>
    </row>
    <row r="242" spans="1:13" s="59" customFormat="1" ht="15" hidden="1">
      <c r="A242" s="386"/>
      <c r="B242" s="386"/>
      <c r="C242" s="386">
        <v>4010</v>
      </c>
      <c r="D242" s="386" t="s">
        <v>391</v>
      </c>
      <c r="E242" s="386"/>
      <c r="F242" s="386">
        <v>0</v>
      </c>
      <c r="G242" s="386">
        <v>0</v>
      </c>
      <c r="H242" s="255"/>
      <c r="I242" s="254"/>
      <c r="J242" s="254"/>
      <c r="K242" s="390"/>
      <c r="L242" s="386"/>
      <c r="M242" s="386"/>
    </row>
    <row r="243" spans="1:13" s="59" customFormat="1" ht="15" hidden="1">
      <c r="A243" s="386"/>
      <c r="B243" s="386"/>
      <c r="C243" s="386">
        <v>4110</v>
      </c>
      <c r="D243" s="386" t="s">
        <v>392</v>
      </c>
      <c r="E243" s="386"/>
      <c r="F243" s="386">
        <v>0</v>
      </c>
      <c r="G243" s="386">
        <v>0</v>
      </c>
      <c r="H243" s="255"/>
      <c r="I243" s="254"/>
      <c r="J243" s="254"/>
      <c r="K243" s="390"/>
      <c r="L243" s="386"/>
      <c r="M243" s="386"/>
    </row>
    <row r="244" spans="1:13" s="59" customFormat="1" ht="15" hidden="1">
      <c r="A244" s="386"/>
      <c r="B244" s="386"/>
      <c r="C244" s="386">
        <v>4120</v>
      </c>
      <c r="D244" s="386" t="s">
        <v>393</v>
      </c>
      <c r="E244" s="386"/>
      <c r="F244" s="386">
        <v>0</v>
      </c>
      <c r="G244" s="386">
        <v>0</v>
      </c>
      <c r="H244" s="255"/>
      <c r="I244" s="254"/>
      <c r="J244" s="254"/>
      <c r="K244" s="390"/>
      <c r="L244" s="386"/>
      <c r="M244" s="386"/>
    </row>
    <row r="245" spans="1:13" s="59" customFormat="1" ht="15">
      <c r="A245" s="386"/>
      <c r="B245" s="386"/>
      <c r="C245" s="386">
        <v>4170</v>
      </c>
      <c r="D245" s="386" t="s">
        <v>385</v>
      </c>
      <c r="E245" s="386"/>
      <c r="F245" s="386">
        <v>5500</v>
      </c>
      <c r="G245" s="386">
        <v>5500</v>
      </c>
      <c r="H245" s="255">
        <v>5500</v>
      </c>
      <c r="I245" s="254"/>
      <c r="J245" s="254"/>
      <c r="K245" s="390"/>
      <c r="L245" s="386"/>
      <c r="M245" s="386"/>
    </row>
    <row r="246" spans="1:13" s="59" customFormat="1" ht="15">
      <c r="A246" s="386"/>
      <c r="B246" s="386"/>
      <c r="C246" s="386">
        <v>4210</v>
      </c>
      <c r="D246" s="386" t="s">
        <v>376</v>
      </c>
      <c r="E246" s="386"/>
      <c r="F246" s="386">
        <v>16952</v>
      </c>
      <c r="G246" s="386">
        <v>16952</v>
      </c>
      <c r="H246" s="255"/>
      <c r="I246" s="254"/>
      <c r="J246" s="254"/>
      <c r="K246" s="390"/>
      <c r="L246" s="386"/>
      <c r="M246" s="386"/>
    </row>
    <row r="247" spans="1:13" s="59" customFormat="1" ht="15">
      <c r="A247" s="386"/>
      <c r="B247" s="386"/>
      <c r="C247" s="386">
        <v>4300</v>
      </c>
      <c r="D247" s="386" t="s">
        <v>377</v>
      </c>
      <c r="E247" s="386"/>
      <c r="F247" s="386">
        <v>17300</v>
      </c>
      <c r="G247" s="386">
        <v>17300</v>
      </c>
      <c r="H247" s="255"/>
      <c r="I247" s="254"/>
      <c r="J247" s="254"/>
      <c r="K247" s="390"/>
      <c r="L247" s="386"/>
      <c r="M247" s="386"/>
    </row>
    <row r="248" spans="1:13" s="59" customFormat="1" ht="15" hidden="1">
      <c r="A248" s="386"/>
      <c r="B248" s="386"/>
      <c r="C248" s="386">
        <v>4350</v>
      </c>
      <c r="D248" s="386" t="s">
        <v>454</v>
      </c>
      <c r="E248" s="386"/>
      <c r="F248" s="386">
        <v>0</v>
      </c>
      <c r="G248" s="386">
        <v>0</v>
      </c>
      <c r="H248" s="255"/>
      <c r="I248" s="254"/>
      <c r="J248" s="254"/>
      <c r="K248" s="390"/>
      <c r="L248" s="386"/>
      <c r="M248" s="386"/>
    </row>
    <row r="249" spans="1:13" s="59" customFormat="1" ht="30">
      <c r="A249" s="386"/>
      <c r="B249" s="386"/>
      <c r="C249" s="386">
        <v>4360</v>
      </c>
      <c r="D249" s="386" t="s">
        <v>451</v>
      </c>
      <c r="E249" s="386"/>
      <c r="F249" s="386">
        <v>800</v>
      </c>
      <c r="G249" s="386">
        <v>800</v>
      </c>
      <c r="H249" s="255"/>
      <c r="I249" s="254"/>
      <c r="J249" s="254"/>
      <c r="K249" s="390"/>
      <c r="L249" s="386"/>
      <c r="M249" s="386"/>
    </row>
    <row r="250" spans="1:13" s="59" customFormat="1" ht="30" hidden="1">
      <c r="A250" s="386"/>
      <c r="B250" s="386"/>
      <c r="C250" s="386">
        <v>4370</v>
      </c>
      <c r="D250" s="386" t="s">
        <v>452</v>
      </c>
      <c r="E250" s="386"/>
      <c r="F250" s="386">
        <v>0</v>
      </c>
      <c r="G250" s="386">
        <v>0</v>
      </c>
      <c r="H250" s="255"/>
      <c r="I250" s="254"/>
      <c r="J250" s="254"/>
      <c r="K250" s="390"/>
      <c r="L250" s="386"/>
      <c r="M250" s="386"/>
    </row>
    <row r="251" spans="1:13" s="59" customFormat="1" ht="30">
      <c r="A251" s="386"/>
      <c r="B251" s="386"/>
      <c r="C251" s="386">
        <v>4390</v>
      </c>
      <c r="D251" s="386" t="s">
        <v>387</v>
      </c>
      <c r="E251" s="386"/>
      <c r="F251" s="386">
        <v>1000</v>
      </c>
      <c r="G251" s="386">
        <v>1000</v>
      </c>
      <c r="H251" s="255"/>
      <c r="I251" s="254"/>
      <c r="J251" s="254"/>
      <c r="K251" s="390"/>
      <c r="L251" s="386"/>
      <c r="M251" s="386"/>
    </row>
    <row r="252" spans="1:13" s="59" customFormat="1" ht="15">
      <c r="A252" s="386"/>
      <c r="B252" s="386"/>
      <c r="C252" s="386">
        <v>4410</v>
      </c>
      <c r="D252" s="386" t="s">
        <v>440</v>
      </c>
      <c r="E252" s="386"/>
      <c r="F252" s="386">
        <v>500</v>
      </c>
      <c r="G252" s="386">
        <v>500</v>
      </c>
      <c r="H252" s="255"/>
      <c r="I252" s="254"/>
      <c r="J252" s="254"/>
      <c r="K252" s="390"/>
      <c r="L252" s="386"/>
      <c r="M252" s="386"/>
    </row>
    <row r="253" spans="1:13" s="59" customFormat="1" ht="15" customHeight="1">
      <c r="A253" s="386"/>
      <c r="B253" s="386"/>
      <c r="C253" s="386">
        <v>4700</v>
      </c>
      <c r="D253" s="386" t="s">
        <v>408</v>
      </c>
      <c r="E253" s="386"/>
      <c r="F253" s="386">
        <v>2000</v>
      </c>
      <c r="G253" s="386">
        <v>2000</v>
      </c>
      <c r="H253" s="255"/>
      <c r="I253" s="254"/>
      <c r="J253" s="254"/>
      <c r="K253" s="390"/>
      <c r="L253" s="386"/>
      <c r="M253" s="386"/>
    </row>
    <row r="254" spans="1:13" s="59" customFormat="1" ht="21.75" customHeight="1">
      <c r="A254" s="385">
        <v>852</v>
      </c>
      <c r="B254" s="385"/>
      <c r="C254" s="385"/>
      <c r="D254" s="385" t="s">
        <v>353</v>
      </c>
      <c r="E254" s="385"/>
      <c r="F254" s="385">
        <f aca="true" t="shared" si="13" ref="F254:K254">SUM(F255,F257,F269,F271,F273,F290,F292,F294,F296)</f>
        <v>2026476</v>
      </c>
      <c r="G254" s="385">
        <f t="shared" si="13"/>
        <v>2026476</v>
      </c>
      <c r="H254" s="266">
        <f t="shared" si="13"/>
        <v>143478</v>
      </c>
      <c r="I254" s="265">
        <f t="shared" si="13"/>
        <v>26590</v>
      </c>
      <c r="J254" s="265">
        <f t="shared" si="13"/>
        <v>0</v>
      </c>
      <c r="K254" s="391">
        <f t="shared" si="13"/>
        <v>0</v>
      </c>
      <c r="L254" s="386">
        <f>SUM(L255,L257,L269,L271,L169,L290,L292,L294,L296)</f>
        <v>0</v>
      </c>
      <c r="M254" s="386">
        <f>SUM(M255,M257,M269,M271,M273,M290,M292,M294,M296)</f>
        <v>0</v>
      </c>
    </row>
    <row r="255" spans="1:13" s="59" customFormat="1" ht="15.75">
      <c r="A255" s="385"/>
      <c r="B255" s="385">
        <v>85202</v>
      </c>
      <c r="C255" s="385"/>
      <c r="D255" s="385" t="s">
        <v>453</v>
      </c>
      <c r="E255" s="385"/>
      <c r="F255" s="385">
        <f>SUM(F256)</f>
        <v>12000</v>
      </c>
      <c r="G255" s="385">
        <f>SUM(G256)</f>
        <v>12000</v>
      </c>
      <c r="H255" s="266"/>
      <c r="I255" s="265"/>
      <c r="J255" s="265"/>
      <c r="K255" s="391"/>
      <c r="L255" s="386"/>
      <c r="M255" s="386"/>
    </row>
    <row r="256" spans="1:13" s="59" customFormat="1" ht="45">
      <c r="A256" s="386"/>
      <c r="B256" s="386"/>
      <c r="C256" s="386">
        <v>4330</v>
      </c>
      <c r="D256" s="386" t="s">
        <v>455</v>
      </c>
      <c r="E256" s="386"/>
      <c r="F256" s="386">
        <v>12000</v>
      </c>
      <c r="G256" s="386">
        <v>12000</v>
      </c>
      <c r="H256" s="255"/>
      <c r="I256" s="254"/>
      <c r="J256" s="254"/>
      <c r="K256" s="390"/>
      <c r="L256" s="386"/>
      <c r="M256" s="386"/>
    </row>
    <row r="257" spans="1:13" s="59" customFormat="1" ht="63">
      <c r="A257" s="386"/>
      <c r="B257" s="385">
        <v>85212</v>
      </c>
      <c r="C257" s="385"/>
      <c r="D257" s="385" t="s">
        <v>354</v>
      </c>
      <c r="E257" s="385"/>
      <c r="F257" s="385">
        <f>SUM(F258:F268)</f>
        <v>1528000</v>
      </c>
      <c r="G257" s="385">
        <f>SUM(G258:G268)</f>
        <v>1528000</v>
      </c>
      <c r="H257" s="266">
        <f>SUM(H259,H260)</f>
        <v>29564</v>
      </c>
      <c r="I257" s="265">
        <f>SUM(I261,I262)</f>
        <v>5696</v>
      </c>
      <c r="J257" s="265"/>
      <c r="K257" s="391"/>
      <c r="L257" s="386"/>
      <c r="M257" s="386"/>
    </row>
    <row r="258" spans="1:13" s="59" customFormat="1" ht="15">
      <c r="A258" s="386"/>
      <c r="B258" s="386"/>
      <c r="C258" s="386">
        <v>3110</v>
      </c>
      <c r="D258" s="386" t="s">
        <v>456</v>
      </c>
      <c r="E258" s="386"/>
      <c r="F258" s="386">
        <v>1482160</v>
      </c>
      <c r="G258" s="386">
        <v>1482160</v>
      </c>
      <c r="H258" s="255"/>
      <c r="I258" s="254"/>
      <c r="J258" s="254"/>
      <c r="K258" s="255"/>
      <c r="L258" s="392"/>
      <c r="M258" s="393"/>
    </row>
    <row r="259" spans="1:13" s="59" customFormat="1" ht="15">
      <c r="A259" s="386"/>
      <c r="B259" s="386"/>
      <c r="C259" s="386">
        <v>4010</v>
      </c>
      <c r="D259" s="386" t="s">
        <v>391</v>
      </c>
      <c r="E259" s="386"/>
      <c r="F259" s="386">
        <v>27767</v>
      </c>
      <c r="G259" s="386">
        <v>27767</v>
      </c>
      <c r="H259" s="255">
        <v>27767</v>
      </c>
      <c r="I259" s="254"/>
      <c r="J259" s="254"/>
      <c r="K259" s="390"/>
      <c r="L259" s="386"/>
      <c r="M259" s="386"/>
    </row>
    <row r="260" spans="1:13" s="59" customFormat="1" ht="15">
      <c r="A260" s="386"/>
      <c r="B260" s="386"/>
      <c r="C260" s="386">
        <v>4040</v>
      </c>
      <c r="D260" s="386" t="s">
        <v>401</v>
      </c>
      <c r="E260" s="386"/>
      <c r="F260" s="386">
        <v>1797</v>
      </c>
      <c r="G260" s="386">
        <v>1797</v>
      </c>
      <c r="H260" s="255">
        <v>1797</v>
      </c>
      <c r="I260" s="254"/>
      <c r="J260" s="254"/>
      <c r="K260" s="390"/>
      <c r="L260" s="386"/>
      <c r="M260" s="386"/>
    </row>
    <row r="261" spans="1:13" s="59" customFormat="1" ht="15">
      <c r="A261" s="386"/>
      <c r="B261" s="386"/>
      <c r="C261" s="386">
        <v>4110</v>
      </c>
      <c r="D261" s="386" t="s">
        <v>392</v>
      </c>
      <c r="E261" s="386"/>
      <c r="F261" s="386">
        <v>5015</v>
      </c>
      <c r="G261" s="386">
        <v>5015</v>
      </c>
      <c r="H261" s="255"/>
      <c r="I261" s="254">
        <v>5015</v>
      </c>
      <c r="J261" s="254"/>
      <c r="K261" s="390"/>
      <c r="L261" s="386"/>
      <c r="M261" s="386"/>
    </row>
    <row r="262" spans="1:13" s="59" customFormat="1" ht="15">
      <c r="A262" s="386"/>
      <c r="B262" s="386"/>
      <c r="C262" s="386">
        <v>4120</v>
      </c>
      <c r="D262" s="386" t="s">
        <v>393</v>
      </c>
      <c r="E262" s="386"/>
      <c r="F262" s="386">
        <v>681</v>
      </c>
      <c r="G262" s="386">
        <v>681</v>
      </c>
      <c r="H262" s="255"/>
      <c r="I262" s="254">
        <v>681</v>
      </c>
      <c r="J262" s="254"/>
      <c r="K262" s="390"/>
      <c r="L262" s="386"/>
      <c r="M262" s="386"/>
    </row>
    <row r="263" spans="1:13" s="59" customFormat="1" ht="15">
      <c r="A263" s="386"/>
      <c r="B263" s="386"/>
      <c r="C263" s="386">
        <v>4210</v>
      </c>
      <c r="D263" s="386" t="s">
        <v>376</v>
      </c>
      <c r="E263" s="386"/>
      <c r="F263" s="386">
        <v>1316</v>
      </c>
      <c r="G263" s="386">
        <v>1316</v>
      </c>
      <c r="H263" s="255"/>
      <c r="I263" s="254"/>
      <c r="J263" s="254"/>
      <c r="K263" s="390"/>
      <c r="L263" s="386"/>
      <c r="M263" s="386"/>
    </row>
    <row r="264" spans="1:13" s="59" customFormat="1" ht="15">
      <c r="A264" s="386"/>
      <c r="B264" s="386"/>
      <c r="C264" s="386">
        <v>4300</v>
      </c>
      <c r="D264" s="386" t="s">
        <v>377</v>
      </c>
      <c r="E264" s="386"/>
      <c r="F264" s="386">
        <v>4600</v>
      </c>
      <c r="G264" s="386">
        <v>4600</v>
      </c>
      <c r="H264" s="255"/>
      <c r="I264" s="254"/>
      <c r="J264" s="254"/>
      <c r="K264" s="390"/>
      <c r="L264" s="386"/>
      <c r="M264" s="386"/>
    </row>
    <row r="265" spans="1:13" s="59" customFormat="1" ht="30">
      <c r="A265" s="386"/>
      <c r="B265" s="386"/>
      <c r="C265" s="386">
        <v>4440</v>
      </c>
      <c r="D265" s="386" t="s">
        <v>457</v>
      </c>
      <c r="E265" s="386"/>
      <c r="F265" s="386">
        <v>764</v>
      </c>
      <c r="G265" s="386">
        <v>764</v>
      </c>
      <c r="H265" s="255"/>
      <c r="I265" s="254"/>
      <c r="J265" s="254"/>
      <c r="K265" s="390"/>
      <c r="L265" s="386"/>
      <c r="M265" s="386"/>
    </row>
    <row r="266" spans="1:13" s="59" customFormat="1" ht="45">
      <c r="A266" s="386"/>
      <c r="B266" s="386"/>
      <c r="C266" s="386">
        <v>4740</v>
      </c>
      <c r="D266" s="386" t="s">
        <v>399</v>
      </c>
      <c r="E266" s="386"/>
      <c r="F266" s="386">
        <v>1500</v>
      </c>
      <c r="G266" s="386">
        <v>1500</v>
      </c>
      <c r="H266" s="255"/>
      <c r="I266" s="254"/>
      <c r="J266" s="254"/>
      <c r="K266" s="390"/>
      <c r="L266" s="386"/>
      <c r="M266" s="386"/>
    </row>
    <row r="267" spans="1:13" s="59" customFormat="1" ht="30">
      <c r="A267" s="386"/>
      <c r="B267" s="386"/>
      <c r="C267" s="386">
        <v>4750</v>
      </c>
      <c r="D267" s="386" t="s">
        <v>523</v>
      </c>
      <c r="E267" s="386"/>
      <c r="F267" s="386">
        <v>2000</v>
      </c>
      <c r="G267" s="386">
        <v>2000</v>
      </c>
      <c r="H267" s="255"/>
      <c r="I267" s="254"/>
      <c r="J267" s="254"/>
      <c r="K267" s="390"/>
      <c r="L267" s="386"/>
      <c r="M267" s="386"/>
    </row>
    <row r="268" spans="1:13" s="59" customFormat="1" ht="15">
      <c r="A268" s="386"/>
      <c r="B268" s="386"/>
      <c r="C268" s="386">
        <v>4700</v>
      </c>
      <c r="D268" s="386" t="s">
        <v>408</v>
      </c>
      <c r="E268" s="386"/>
      <c r="F268" s="386">
        <v>400</v>
      </c>
      <c r="G268" s="386">
        <v>400</v>
      </c>
      <c r="H268" s="255"/>
      <c r="I268" s="254"/>
      <c r="J268" s="254"/>
      <c r="K268" s="390"/>
      <c r="L268" s="386"/>
      <c r="M268" s="386"/>
    </row>
    <row r="269" spans="1:13" s="59" customFormat="1" ht="78.75">
      <c r="A269" s="385"/>
      <c r="B269" s="385">
        <v>85213</v>
      </c>
      <c r="C269" s="385"/>
      <c r="D269" s="385" t="s">
        <v>458</v>
      </c>
      <c r="E269" s="385"/>
      <c r="F269" s="385">
        <f>SUM(F270)</f>
        <v>8000</v>
      </c>
      <c r="G269" s="385">
        <f>SUM(G270)</f>
        <v>8000</v>
      </c>
      <c r="H269" s="266"/>
      <c r="I269" s="265"/>
      <c r="J269" s="265"/>
      <c r="K269" s="391"/>
      <c r="L269" s="386"/>
      <c r="M269" s="386"/>
    </row>
    <row r="270" spans="1:13" s="59" customFormat="1" ht="15">
      <c r="A270" s="386"/>
      <c r="B270" s="386"/>
      <c r="C270" s="386">
        <v>4130</v>
      </c>
      <c r="D270" s="386" t="s">
        <v>459</v>
      </c>
      <c r="E270" s="386"/>
      <c r="F270" s="386">
        <v>8000</v>
      </c>
      <c r="G270" s="386">
        <v>8000</v>
      </c>
      <c r="H270" s="255"/>
      <c r="I270" s="254"/>
      <c r="J270" s="254"/>
      <c r="K270" s="390"/>
      <c r="L270" s="386"/>
      <c r="M270" s="386"/>
    </row>
    <row r="271" spans="1:13" s="59" customFormat="1" ht="47.25">
      <c r="A271" s="385"/>
      <c r="B271" s="385">
        <v>85214</v>
      </c>
      <c r="C271" s="385"/>
      <c r="D271" s="385" t="s">
        <v>460</v>
      </c>
      <c r="E271" s="385"/>
      <c r="F271" s="385">
        <f>SUM(F272)</f>
        <v>134920</v>
      </c>
      <c r="G271" s="385">
        <f>SUM(G272)</f>
        <v>134920</v>
      </c>
      <c r="H271" s="266"/>
      <c r="I271" s="265"/>
      <c r="J271" s="265"/>
      <c r="K271" s="390"/>
      <c r="L271" s="386"/>
      <c r="M271" s="386"/>
    </row>
    <row r="272" spans="1:13" s="59" customFormat="1" ht="15">
      <c r="A272" s="386"/>
      <c r="B272" s="386"/>
      <c r="C272" s="386">
        <v>3110</v>
      </c>
      <c r="D272" s="386" t="s">
        <v>456</v>
      </c>
      <c r="E272" s="386"/>
      <c r="F272" s="386">
        <v>134920</v>
      </c>
      <c r="G272" s="386">
        <v>134920</v>
      </c>
      <c r="H272" s="255"/>
      <c r="I272" s="254"/>
      <c r="J272" s="254"/>
      <c r="K272" s="390"/>
      <c r="L272" s="386"/>
      <c r="M272" s="386"/>
    </row>
    <row r="273" spans="1:13" s="59" customFormat="1" ht="15.75">
      <c r="A273" s="385"/>
      <c r="B273" s="385">
        <v>85219</v>
      </c>
      <c r="C273" s="385"/>
      <c r="D273" s="385" t="s">
        <v>357</v>
      </c>
      <c r="E273" s="385"/>
      <c r="F273" s="385">
        <f>SUM(F274:F289)</f>
        <v>160016</v>
      </c>
      <c r="G273" s="385">
        <f>SUM(G274:G289)</f>
        <v>160016</v>
      </c>
      <c r="H273" s="266">
        <f>SUM(H275,H276)</f>
        <v>113914</v>
      </c>
      <c r="I273" s="265">
        <f>SUM(I277,I278)</f>
        <v>20894</v>
      </c>
      <c r="J273" s="265"/>
      <c r="K273" s="391"/>
      <c r="L273" s="386"/>
      <c r="M273" s="386"/>
    </row>
    <row r="274" spans="1:13" s="59" customFormat="1" ht="30">
      <c r="A274" s="386"/>
      <c r="B274" s="386"/>
      <c r="C274" s="386">
        <v>3020</v>
      </c>
      <c r="D274" s="386" t="s">
        <v>382</v>
      </c>
      <c r="E274" s="386"/>
      <c r="F274" s="386">
        <v>657</v>
      </c>
      <c r="G274" s="386">
        <v>657</v>
      </c>
      <c r="H274" s="255"/>
      <c r="I274" s="254"/>
      <c r="J274" s="254"/>
      <c r="K274" s="390"/>
      <c r="L274" s="386"/>
      <c r="M274" s="386"/>
    </row>
    <row r="275" spans="1:13" s="59" customFormat="1" ht="15">
      <c r="A275" s="386"/>
      <c r="B275" s="386"/>
      <c r="C275" s="386">
        <v>4010</v>
      </c>
      <c r="D275" s="386" t="s">
        <v>464</v>
      </c>
      <c r="E275" s="386"/>
      <c r="F275" s="386">
        <v>106773</v>
      </c>
      <c r="G275" s="386">
        <v>106773</v>
      </c>
      <c r="H275" s="255">
        <v>106773</v>
      </c>
      <c r="I275" s="254"/>
      <c r="J275" s="254"/>
      <c r="K275" s="390"/>
      <c r="L275" s="386"/>
      <c r="M275" s="386"/>
    </row>
    <row r="276" spans="1:13" s="59" customFormat="1" ht="15">
      <c r="A276" s="386"/>
      <c r="B276" s="386"/>
      <c r="C276" s="386">
        <v>4040</v>
      </c>
      <c r="D276" s="386" t="s">
        <v>401</v>
      </c>
      <c r="E276" s="386"/>
      <c r="F276" s="386">
        <v>7141</v>
      </c>
      <c r="G276" s="386">
        <v>7141</v>
      </c>
      <c r="H276" s="255">
        <v>7141</v>
      </c>
      <c r="I276" s="254"/>
      <c r="J276" s="254"/>
      <c r="K276" s="390"/>
      <c r="L276" s="386"/>
      <c r="M276" s="386"/>
    </row>
    <row r="277" spans="1:13" s="59" customFormat="1" ht="15">
      <c r="A277" s="386"/>
      <c r="B277" s="386"/>
      <c r="C277" s="386">
        <v>4110</v>
      </c>
      <c r="D277" s="386" t="s">
        <v>392</v>
      </c>
      <c r="E277" s="386"/>
      <c r="F277" s="386">
        <v>18406</v>
      </c>
      <c r="G277" s="386">
        <v>18406</v>
      </c>
      <c r="H277" s="255"/>
      <c r="I277" s="254">
        <v>18406</v>
      </c>
      <c r="J277" s="254"/>
      <c r="K277" s="390"/>
      <c r="L277" s="386"/>
      <c r="M277" s="386"/>
    </row>
    <row r="278" spans="1:13" s="59" customFormat="1" ht="15">
      <c r="A278" s="386"/>
      <c r="B278" s="386"/>
      <c r="C278" s="386">
        <v>4120</v>
      </c>
      <c r="D278" s="386" t="s">
        <v>393</v>
      </c>
      <c r="E278" s="386"/>
      <c r="F278" s="386">
        <v>2488</v>
      </c>
      <c r="G278" s="386">
        <v>2488</v>
      </c>
      <c r="H278" s="255"/>
      <c r="I278" s="254">
        <v>2488</v>
      </c>
      <c r="J278" s="254"/>
      <c r="K278" s="390"/>
      <c r="L278" s="386"/>
      <c r="M278" s="386"/>
    </row>
    <row r="279" spans="1:13" s="59" customFormat="1" ht="15">
      <c r="A279" s="386"/>
      <c r="B279" s="386"/>
      <c r="C279" s="386">
        <v>4210</v>
      </c>
      <c r="D279" s="386" t="s">
        <v>376</v>
      </c>
      <c r="E279" s="386"/>
      <c r="F279" s="386">
        <v>3328</v>
      </c>
      <c r="G279" s="386">
        <v>3328</v>
      </c>
      <c r="H279" s="255"/>
      <c r="I279" s="254"/>
      <c r="J279" s="254"/>
      <c r="K279" s="390"/>
      <c r="L279" s="386"/>
      <c r="M279" s="386"/>
    </row>
    <row r="280" spans="1:13" s="59" customFormat="1" ht="15">
      <c r="A280" s="386"/>
      <c r="B280" s="386"/>
      <c r="C280" s="386">
        <v>4260</v>
      </c>
      <c r="D280" s="386" t="s">
        <v>386</v>
      </c>
      <c r="E280" s="386"/>
      <c r="F280" s="386">
        <v>388</v>
      </c>
      <c r="G280" s="386">
        <v>388</v>
      </c>
      <c r="H280" s="255"/>
      <c r="I280" s="254"/>
      <c r="J280" s="254"/>
      <c r="K280" s="390"/>
      <c r="L280" s="386"/>
      <c r="M280" s="386"/>
    </row>
    <row r="281" spans="1:13" s="59" customFormat="1" ht="15">
      <c r="A281" s="386"/>
      <c r="B281" s="386"/>
      <c r="C281" s="386">
        <v>4280</v>
      </c>
      <c r="D281" s="386" t="s">
        <v>524</v>
      </c>
      <c r="E281" s="386"/>
      <c r="F281" s="386">
        <v>60</v>
      </c>
      <c r="G281" s="386">
        <v>60</v>
      </c>
      <c r="H281" s="255"/>
      <c r="I281" s="254"/>
      <c r="J281" s="254"/>
      <c r="K281" s="390"/>
      <c r="L281" s="386"/>
      <c r="M281" s="386"/>
    </row>
    <row r="282" spans="1:13" s="59" customFormat="1" ht="15">
      <c r="A282" s="386"/>
      <c r="B282" s="386"/>
      <c r="C282" s="386">
        <v>4300</v>
      </c>
      <c r="D282" s="386" t="s">
        <v>377</v>
      </c>
      <c r="E282" s="386"/>
      <c r="F282" s="386">
        <v>8829</v>
      </c>
      <c r="G282" s="386">
        <v>8829</v>
      </c>
      <c r="H282" s="255"/>
      <c r="I282" s="254"/>
      <c r="J282" s="254"/>
      <c r="K282" s="390"/>
      <c r="L282" s="386"/>
      <c r="M282" s="386"/>
    </row>
    <row r="283" spans="1:13" s="59" customFormat="1" ht="30">
      <c r="A283" s="386"/>
      <c r="B283" s="386"/>
      <c r="C283" s="386">
        <v>4370</v>
      </c>
      <c r="D283" s="386" t="s">
        <v>442</v>
      </c>
      <c r="E283" s="386"/>
      <c r="F283" s="386">
        <v>500</v>
      </c>
      <c r="G283" s="386">
        <v>500</v>
      </c>
      <c r="H283" s="255"/>
      <c r="I283" s="254"/>
      <c r="J283" s="254"/>
      <c r="K283" s="390"/>
      <c r="L283" s="386"/>
      <c r="M283" s="386"/>
    </row>
    <row r="284" spans="1:13" s="59" customFormat="1" ht="15">
      <c r="A284" s="386"/>
      <c r="B284" s="386"/>
      <c r="C284" s="386">
        <v>4410</v>
      </c>
      <c r="D284" s="386" t="s">
        <v>465</v>
      </c>
      <c r="E284" s="386"/>
      <c r="F284" s="386">
        <v>2081</v>
      </c>
      <c r="G284" s="386">
        <v>2081</v>
      </c>
      <c r="H284" s="255"/>
      <c r="I284" s="254"/>
      <c r="J284" s="254"/>
      <c r="K284" s="390"/>
      <c r="L284" s="386"/>
      <c r="M284" s="386"/>
    </row>
    <row r="285" spans="1:13" s="59" customFormat="1" ht="15">
      <c r="A285" s="386"/>
      <c r="B285" s="386"/>
      <c r="C285" s="386">
        <v>4430</v>
      </c>
      <c r="D285" s="386" t="s">
        <v>384</v>
      </c>
      <c r="E285" s="386"/>
      <c r="F285" s="386">
        <v>400</v>
      </c>
      <c r="G285" s="386">
        <v>400</v>
      </c>
      <c r="H285" s="255"/>
      <c r="I285" s="254"/>
      <c r="J285" s="254"/>
      <c r="K285" s="390"/>
      <c r="L285" s="386"/>
      <c r="M285" s="386"/>
    </row>
    <row r="286" spans="1:13" s="59" customFormat="1" ht="30">
      <c r="A286" s="386"/>
      <c r="B286" s="386"/>
      <c r="C286" s="386">
        <v>4440</v>
      </c>
      <c r="D286" s="386" t="s">
        <v>466</v>
      </c>
      <c r="E286" s="386"/>
      <c r="F286" s="386">
        <v>2965</v>
      </c>
      <c r="G286" s="386">
        <v>2965</v>
      </c>
      <c r="H286" s="255"/>
      <c r="I286" s="254"/>
      <c r="J286" s="254"/>
      <c r="K286" s="390"/>
      <c r="L286" s="386"/>
      <c r="M286" s="386"/>
    </row>
    <row r="287" spans="1:13" s="59" customFormat="1" ht="15">
      <c r="A287" s="386"/>
      <c r="B287" s="386"/>
      <c r="C287" s="386">
        <v>4700</v>
      </c>
      <c r="D287" s="386" t="s">
        <v>408</v>
      </c>
      <c r="E287" s="386"/>
      <c r="F287" s="386">
        <v>2000</v>
      </c>
      <c r="G287" s="386">
        <v>2000</v>
      </c>
      <c r="H287" s="255"/>
      <c r="I287" s="254"/>
      <c r="J287" s="254"/>
      <c r="K287" s="390"/>
      <c r="L287" s="386"/>
      <c r="M287" s="386"/>
    </row>
    <row r="288" spans="1:13" s="59" customFormat="1" ht="45">
      <c r="A288" s="386"/>
      <c r="B288" s="386"/>
      <c r="C288" s="386">
        <v>4740</v>
      </c>
      <c r="D288" s="386" t="s">
        <v>399</v>
      </c>
      <c r="E288" s="386"/>
      <c r="F288" s="386">
        <v>2000</v>
      </c>
      <c r="G288" s="386">
        <v>2000</v>
      </c>
      <c r="H288" s="255"/>
      <c r="I288" s="254"/>
      <c r="J288" s="254"/>
      <c r="K288" s="390"/>
      <c r="L288" s="386"/>
      <c r="M288" s="386"/>
    </row>
    <row r="289" spans="1:13" s="59" customFormat="1" ht="30">
      <c r="A289" s="386"/>
      <c r="B289" s="386"/>
      <c r="C289" s="386">
        <v>4750</v>
      </c>
      <c r="D289" s="386" t="s">
        <v>523</v>
      </c>
      <c r="E289" s="386"/>
      <c r="F289" s="386">
        <v>2000</v>
      </c>
      <c r="G289" s="386">
        <v>2000</v>
      </c>
      <c r="H289" s="255"/>
      <c r="I289" s="254"/>
      <c r="J289" s="254"/>
      <c r="K289" s="390"/>
      <c r="L289" s="386"/>
      <c r="M289" s="386"/>
    </row>
    <row r="290" spans="1:13" s="59" customFormat="1" ht="15.75">
      <c r="A290" s="385"/>
      <c r="B290" s="385">
        <v>85215</v>
      </c>
      <c r="C290" s="385"/>
      <c r="D290" s="385" t="s">
        <v>461</v>
      </c>
      <c r="E290" s="385"/>
      <c r="F290" s="385">
        <f>SUM(F291)</f>
        <v>122000</v>
      </c>
      <c r="G290" s="385">
        <f>SUM(G291)</f>
        <v>122000</v>
      </c>
      <c r="H290" s="266"/>
      <c r="I290" s="265"/>
      <c r="J290" s="265"/>
      <c r="K290" s="391"/>
      <c r="L290" s="386"/>
      <c r="M290" s="386"/>
    </row>
    <row r="291" spans="1:13" s="59" customFormat="1" ht="15">
      <c r="A291" s="386"/>
      <c r="B291" s="386"/>
      <c r="C291" s="386">
        <v>3110</v>
      </c>
      <c r="D291" s="386" t="s">
        <v>456</v>
      </c>
      <c r="E291" s="386"/>
      <c r="F291" s="386">
        <v>122000</v>
      </c>
      <c r="G291" s="386">
        <v>122000</v>
      </c>
      <c r="H291" s="255"/>
      <c r="I291" s="254"/>
      <c r="J291" s="254"/>
      <c r="K291" s="390"/>
      <c r="L291" s="386"/>
      <c r="M291" s="386"/>
    </row>
    <row r="292" spans="1:13" s="59" customFormat="1" ht="31.5">
      <c r="A292" s="385"/>
      <c r="B292" s="385">
        <v>85228</v>
      </c>
      <c r="C292" s="385"/>
      <c r="D292" s="385" t="s">
        <v>462</v>
      </c>
      <c r="E292" s="385"/>
      <c r="F292" s="385">
        <f>SUM(F293)</f>
        <v>21540</v>
      </c>
      <c r="G292" s="385">
        <f>SUM(G293)</f>
        <v>21540</v>
      </c>
      <c r="H292" s="266"/>
      <c r="I292" s="265"/>
      <c r="J292" s="265"/>
      <c r="K292" s="391"/>
      <c r="L292" s="386"/>
      <c r="M292" s="386"/>
    </row>
    <row r="293" spans="1:13" s="59" customFormat="1" ht="15">
      <c r="A293" s="386"/>
      <c r="B293" s="386"/>
      <c r="C293" s="386">
        <v>4300</v>
      </c>
      <c r="D293" s="386" t="s">
        <v>377</v>
      </c>
      <c r="E293" s="386"/>
      <c r="F293" s="386">
        <v>21540</v>
      </c>
      <c r="G293" s="386">
        <v>21540</v>
      </c>
      <c r="H293" s="255"/>
      <c r="I293" s="254"/>
      <c r="J293" s="254"/>
      <c r="K293" s="390"/>
      <c r="L293" s="386"/>
      <c r="M293" s="386"/>
    </row>
    <row r="294" spans="1:13" s="59" customFormat="1" ht="31.5" hidden="1">
      <c r="A294" s="385"/>
      <c r="B294" s="385">
        <v>85278</v>
      </c>
      <c r="C294" s="385"/>
      <c r="D294" s="385" t="s">
        <v>463</v>
      </c>
      <c r="E294" s="385"/>
      <c r="F294" s="385">
        <f>SUM(F295)</f>
        <v>0</v>
      </c>
      <c r="G294" s="385">
        <f>SUM(G295)</f>
        <v>0</v>
      </c>
      <c r="H294" s="266"/>
      <c r="I294" s="265"/>
      <c r="J294" s="265"/>
      <c r="K294" s="391"/>
      <c r="L294" s="386"/>
      <c r="M294" s="386"/>
    </row>
    <row r="295" spans="1:13" s="59" customFormat="1" ht="15" hidden="1">
      <c r="A295" s="386"/>
      <c r="B295" s="386"/>
      <c r="C295" s="386">
        <v>3110</v>
      </c>
      <c r="D295" s="386" t="s">
        <v>456</v>
      </c>
      <c r="E295" s="386"/>
      <c r="F295" s="386">
        <v>0</v>
      </c>
      <c r="G295" s="386">
        <v>0</v>
      </c>
      <c r="H295" s="255"/>
      <c r="I295" s="254"/>
      <c r="J295" s="254"/>
      <c r="K295" s="390"/>
      <c r="L295" s="386"/>
      <c r="M295" s="386"/>
    </row>
    <row r="296" spans="1:13" s="59" customFormat="1" ht="15.75">
      <c r="A296" s="385"/>
      <c r="B296" s="385">
        <v>85295</v>
      </c>
      <c r="C296" s="385"/>
      <c r="D296" s="385" t="s">
        <v>271</v>
      </c>
      <c r="E296" s="385"/>
      <c r="F296" s="385">
        <f>SUM(F297)</f>
        <v>40000</v>
      </c>
      <c r="G296" s="385">
        <f>SUM(G297)</f>
        <v>40000</v>
      </c>
      <c r="H296" s="266"/>
      <c r="I296" s="265"/>
      <c r="J296" s="265"/>
      <c r="K296" s="391"/>
      <c r="L296" s="386"/>
      <c r="M296" s="386"/>
    </row>
    <row r="297" spans="1:13" s="59" customFormat="1" ht="15">
      <c r="A297" s="386"/>
      <c r="B297" s="386"/>
      <c r="C297" s="386">
        <v>3110</v>
      </c>
      <c r="D297" s="386" t="s">
        <v>456</v>
      </c>
      <c r="E297" s="386"/>
      <c r="F297" s="386">
        <v>40000</v>
      </c>
      <c r="G297" s="386">
        <v>40000</v>
      </c>
      <c r="H297" s="255"/>
      <c r="I297" s="254"/>
      <c r="J297" s="254"/>
      <c r="K297" s="390"/>
      <c r="L297" s="386"/>
      <c r="M297" s="386"/>
    </row>
    <row r="298" spans="1:13" s="59" customFormat="1" ht="31.5">
      <c r="A298" s="385">
        <v>854</v>
      </c>
      <c r="B298" s="385"/>
      <c r="C298" s="385"/>
      <c r="D298" s="385" t="s">
        <v>359</v>
      </c>
      <c r="E298" s="385"/>
      <c r="F298" s="385">
        <f aca="true" t="shared" si="14" ref="F298:M298">SUM(F299,F306)</f>
        <v>118042</v>
      </c>
      <c r="G298" s="385">
        <f t="shared" si="14"/>
        <v>118042</v>
      </c>
      <c r="H298" s="266">
        <f t="shared" si="14"/>
        <v>50306</v>
      </c>
      <c r="I298" s="265">
        <f t="shared" si="14"/>
        <v>9719</v>
      </c>
      <c r="J298" s="265">
        <f t="shared" si="14"/>
        <v>0</v>
      </c>
      <c r="K298" s="391">
        <f t="shared" si="14"/>
        <v>0</v>
      </c>
      <c r="L298" s="386">
        <f t="shared" si="14"/>
        <v>0</v>
      </c>
      <c r="M298" s="386">
        <f t="shared" si="14"/>
        <v>0</v>
      </c>
    </row>
    <row r="299" spans="1:13" s="59" customFormat="1" ht="15.75">
      <c r="A299" s="385"/>
      <c r="B299" s="385">
        <v>85415</v>
      </c>
      <c r="C299" s="385"/>
      <c r="D299" s="385" t="s">
        <v>467</v>
      </c>
      <c r="E299" s="385"/>
      <c r="F299" s="385">
        <f>SUM(F300:F305)</f>
        <v>53730</v>
      </c>
      <c r="G299" s="385">
        <f>SUM(G300:G305)</f>
        <v>53730</v>
      </c>
      <c r="H299" s="266">
        <f>SUM(H302)</f>
        <v>0</v>
      </c>
      <c r="I299" s="265"/>
      <c r="J299" s="265"/>
      <c r="K299" s="391"/>
      <c r="L299" s="386"/>
      <c r="M299" s="386"/>
    </row>
    <row r="300" spans="1:13" s="59" customFormat="1" ht="15">
      <c r="A300" s="386"/>
      <c r="B300" s="386"/>
      <c r="C300" s="386">
        <v>3240</v>
      </c>
      <c r="D300" s="386" t="s">
        <v>425</v>
      </c>
      <c r="E300" s="386"/>
      <c r="F300" s="386">
        <v>51730</v>
      </c>
      <c r="G300" s="386">
        <v>51730</v>
      </c>
      <c r="H300" s="255"/>
      <c r="I300" s="254"/>
      <c r="J300" s="254"/>
      <c r="K300" s="390"/>
      <c r="L300" s="386"/>
      <c r="M300" s="386"/>
    </row>
    <row r="301" spans="1:13" s="59" customFormat="1" ht="15">
      <c r="A301" s="386"/>
      <c r="B301" s="386"/>
      <c r="C301" s="386">
        <v>3260</v>
      </c>
      <c r="D301" s="386" t="s">
        <v>468</v>
      </c>
      <c r="E301" s="386"/>
      <c r="F301" s="386">
        <v>2000</v>
      </c>
      <c r="G301" s="386">
        <v>2000</v>
      </c>
      <c r="H301" s="255"/>
      <c r="I301" s="254"/>
      <c r="J301" s="254"/>
      <c r="K301" s="390"/>
      <c r="L301" s="386"/>
      <c r="M301" s="386"/>
    </row>
    <row r="302" spans="1:13" s="59" customFormat="1" ht="15" hidden="1">
      <c r="A302" s="386"/>
      <c r="B302" s="386"/>
      <c r="C302" s="386">
        <v>4170</v>
      </c>
      <c r="D302" s="386" t="s">
        <v>385</v>
      </c>
      <c r="E302" s="386"/>
      <c r="F302" s="386">
        <v>0</v>
      </c>
      <c r="G302" s="386">
        <v>0</v>
      </c>
      <c r="H302" s="255"/>
      <c r="I302" s="254"/>
      <c r="J302" s="254"/>
      <c r="K302" s="390"/>
      <c r="L302" s="386"/>
      <c r="M302" s="386"/>
    </row>
    <row r="303" spans="1:13" s="59" customFormat="1" ht="15" hidden="1">
      <c r="A303" s="386"/>
      <c r="B303" s="386"/>
      <c r="C303" s="386">
        <v>4210</v>
      </c>
      <c r="D303" s="386" t="s">
        <v>376</v>
      </c>
      <c r="E303" s="386"/>
      <c r="F303" s="386">
        <v>0</v>
      </c>
      <c r="G303" s="386">
        <v>0</v>
      </c>
      <c r="H303" s="255"/>
      <c r="I303" s="254"/>
      <c r="J303" s="254"/>
      <c r="K303" s="390"/>
      <c r="L303" s="386"/>
      <c r="M303" s="386"/>
    </row>
    <row r="304" spans="1:13" s="59" customFormat="1" ht="15" hidden="1">
      <c r="A304" s="386"/>
      <c r="B304" s="386"/>
      <c r="C304" s="386">
        <v>4260</v>
      </c>
      <c r="D304" s="386" t="s">
        <v>386</v>
      </c>
      <c r="E304" s="386"/>
      <c r="F304" s="386">
        <v>0</v>
      </c>
      <c r="G304" s="386">
        <v>0</v>
      </c>
      <c r="H304" s="255"/>
      <c r="I304" s="254"/>
      <c r="J304" s="254"/>
      <c r="K304" s="390"/>
      <c r="L304" s="386"/>
      <c r="M304" s="386"/>
    </row>
    <row r="305" spans="1:13" s="59" customFormat="1" ht="15" hidden="1">
      <c r="A305" s="386"/>
      <c r="B305" s="386"/>
      <c r="C305" s="386">
        <v>4300</v>
      </c>
      <c r="D305" s="386" t="s">
        <v>377</v>
      </c>
      <c r="E305" s="386"/>
      <c r="F305" s="386">
        <v>0</v>
      </c>
      <c r="G305" s="386">
        <v>0</v>
      </c>
      <c r="H305" s="255"/>
      <c r="I305" s="254"/>
      <c r="J305" s="254"/>
      <c r="K305" s="390"/>
      <c r="L305" s="386"/>
      <c r="M305" s="386"/>
    </row>
    <row r="306" spans="1:13" s="59" customFormat="1" ht="15.75">
      <c r="A306" s="385"/>
      <c r="B306" s="385">
        <v>85495</v>
      </c>
      <c r="C306" s="385"/>
      <c r="D306" s="385" t="s">
        <v>271</v>
      </c>
      <c r="E306" s="385"/>
      <c r="F306" s="385">
        <f>SUM(F307:F315)</f>
        <v>64312</v>
      </c>
      <c r="G306" s="385">
        <f>SUM(G307:G315)</f>
        <v>64312</v>
      </c>
      <c r="H306" s="266">
        <f>SUM(H308,H309)</f>
        <v>50306</v>
      </c>
      <c r="I306" s="265">
        <f>SUM(I310,I311)</f>
        <v>9719</v>
      </c>
      <c r="J306" s="265"/>
      <c r="K306" s="391"/>
      <c r="L306" s="386"/>
      <c r="M306" s="386"/>
    </row>
    <row r="307" spans="1:13" s="59" customFormat="1" ht="30">
      <c r="A307" s="386"/>
      <c r="B307" s="386"/>
      <c r="C307" s="386">
        <v>3020</v>
      </c>
      <c r="D307" s="386" t="s">
        <v>382</v>
      </c>
      <c r="E307" s="386"/>
      <c r="F307" s="386">
        <v>210</v>
      </c>
      <c r="G307" s="386">
        <v>210</v>
      </c>
      <c r="H307" s="255"/>
      <c r="I307" s="254"/>
      <c r="J307" s="254"/>
      <c r="K307" s="390"/>
      <c r="L307" s="386"/>
      <c r="M307" s="386"/>
    </row>
    <row r="308" spans="1:13" s="59" customFormat="1" ht="15">
      <c r="A308" s="386"/>
      <c r="B308" s="386"/>
      <c r="C308" s="386">
        <v>4010</v>
      </c>
      <c r="D308" s="386" t="s">
        <v>391</v>
      </c>
      <c r="E308" s="386"/>
      <c r="F308" s="386">
        <v>46636</v>
      </c>
      <c r="G308" s="386">
        <v>46636</v>
      </c>
      <c r="H308" s="255">
        <v>46636</v>
      </c>
      <c r="I308" s="254"/>
      <c r="J308" s="254"/>
      <c r="K308" s="390"/>
      <c r="L308" s="386"/>
      <c r="M308" s="386"/>
    </row>
    <row r="309" spans="1:13" s="59" customFormat="1" ht="15">
      <c r="A309" s="386"/>
      <c r="B309" s="386"/>
      <c r="C309" s="386">
        <v>4040</v>
      </c>
      <c r="D309" s="386" t="s">
        <v>401</v>
      </c>
      <c r="E309" s="386"/>
      <c r="F309" s="386">
        <v>3670</v>
      </c>
      <c r="G309" s="386">
        <v>3670</v>
      </c>
      <c r="H309" s="255">
        <v>3670</v>
      </c>
      <c r="I309" s="254"/>
      <c r="J309" s="254"/>
      <c r="K309" s="390"/>
      <c r="L309" s="386"/>
      <c r="M309" s="386"/>
    </row>
    <row r="310" spans="1:13" s="59" customFormat="1" ht="15">
      <c r="A310" s="386"/>
      <c r="B310" s="386"/>
      <c r="C310" s="386">
        <v>4110</v>
      </c>
      <c r="D310" s="386" t="s">
        <v>392</v>
      </c>
      <c r="E310" s="386"/>
      <c r="F310" s="386">
        <v>8519</v>
      </c>
      <c r="G310" s="386">
        <v>8519</v>
      </c>
      <c r="H310" s="255"/>
      <c r="I310" s="254">
        <v>8519</v>
      </c>
      <c r="J310" s="254"/>
      <c r="K310" s="390"/>
      <c r="L310" s="386"/>
      <c r="M310" s="386"/>
    </row>
    <row r="311" spans="1:13" s="59" customFormat="1" ht="15">
      <c r="A311" s="386"/>
      <c r="B311" s="386"/>
      <c r="C311" s="386">
        <v>4120</v>
      </c>
      <c r="D311" s="386" t="s">
        <v>393</v>
      </c>
      <c r="E311" s="386"/>
      <c r="F311" s="386">
        <v>1200</v>
      </c>
      <c r="G311" s="386">
        <v>1200</v>
      </c>
      <c r="H311" s="255"/>
      <c r="I311" s="254">
        <v>1200</v>
      </c>
      <c r="J311" s="254"/>
      <c r="K311" s="390"/>
      <c r="L311" s="386"/>
      <c r="M311" s="386"/>
    </row>
    <row r="312" spans="1:13" s="59" customFormat="1" ht="15">
      <c r="A312" s="386"/>
      <c r="B312" s="386"/>
      <c r="C312" s="386">
        <v>4210</v>
      </c>
      <c r="D312" s="386" t="s">
        <v>376</v>
      </c>
      <c r="E312" s="386"/>
      <c r="F312" s="386">
        <v>959</v>
      </c>
      <c r="G312" s="386">
        <v>959</v>
      </c>
      <c r="H312" s="255"/>
      <c r="I312" s="254"/>
      <c r="J312" s="254"/>
      <c r="K312" s="390"/>
      <c r="L312" s="386"/>
      <c r="M312" s="386"/>
    </row>
    <row r="313" spans="1:13" s="59" customFormat="1" ht="15">
      <c r="A313" s="386"/>
      <c r="B313" s="386"/>
      <c r="C313" s="386">
        <v>4260</v>
      </c>
      <c r="D313" s="386" t="s">
        <v>386</v>
      </c>
      <c r="E313" s="386"/>
      <c r="F313" s="386">
        <v>510</v>
      </c>
      <c r="G313" s="386">
        <v>510</v>
      </c>
      <c r="H313" s="255"/>
      <c r="I313" s="254"/>
      <c r="J313" s="254"/>
      <c r="K313" s="390"/>
      <c r="L313" s="386"/>
      <c r="M313" s="386"/>
    </row>
    <row r="314" spans="1:13" s="59" customFormat="1" ht="15">
      <c r="A314" s="386"/>
      <c r="B314" s="386"/>
      <c r="C314" s="386">
        <v>4300</v>
      </c>
      <c r="D314" s="386" t="s">
        <v>377</v>
      </c>
      <c r="E314" s="386"/>
      <c r="F314" s="386">
        <v>315</v>
      </c>
      <c r="G314" s="386">
        <v>315</v>
      </c>
      <c r="H314" s="255"/>
      <c r="I314" s="254"/>
      <c r="J314" s="254"/>
      <c r="K314" s="390"/>
      <c r="L314" s="386"/>
      <c r="M314" s="386"/>
    </row>
    <row r="315" spans="1:13" s="59" customFormat="1" ht="30">
      <c r="A315" s="386"/>
      <c r="B315" s="386"/>
      <c r="C315" s="386">
        <v>4440</v>
      </c>
      <c r="D315" s="386" t="s">
        <v>466</v>
      </c>
      <c r="E315" s="386"/>
      <c r="F315" s="386">
        <v>2293</v>
      </c>
      <c r="G315" s="386">
        <v>2293</v>
      </c>
      <c r="H315" s="255"/>
      <c r="I315" s="254"/>
      <c r="J315" s="254"/>
      <c r="K315" s="390"/>
      <c r="L315" s="386"/>
      <c r="M315" s="386"/>
    </row>
    <row r="316" spans="1:13" s="59" customFormat="1" ht="35.25" customHeight="1">
      <c r="A316" s="385">
        <v>900</v>
      </c>
      <c r="B316" s="385"/>
      <c r="C316" s="385"/>
      <c r="D316" s="385" t="s">
        <v>362</v>
      </c>
      <c r="E316" s="385"/>
      <c r="F316" s="385">
        <f>SUM(F317,F321,F333,F335,F339)</f>
        <v>354302</v>
      </c>
      <c r="G316" s="385">
        <f>SUM(G317,G321,G333,G335,G339)</f>
        <v>301522</v>
      </c>
      <c r="H316" s="266">
        <f>SUM(H317,H321,H335,H339)</f>
        <v>160771</v>
      </c>
      <c r="I316" s="265">
        <f>SUM(I317,I321,I335,I339)</f>
        <v>29403</v>
      </c>
      <c r="J316" s="265">
        <f>SUM(J317,J321,J336,J339)</f>
        <v>0</v>
      </c>
      <c r="K316" s="391">
        <f>SUM(K317,K321,K335,K339)</f>
        <v>0</v>
      </c>
      <c r="L316" s="386">
        <f>SUM(L317,L321,L335,L339)</f>
        <v>0</v>
      </c>
      <c r="M316" s="385">
        <f>SUM(M317,M321,M335,M339)</f>
        <v>52780</v>
      </c>
    </row>
    <row r="317" spans="1:13" s="59" customFormat="1" ht="15.75">
      <c r="A317" s="385"/>
      <c r="B317" s="385">
        <v>90001</v>
      </c>
      <c r="C317" s="385"/>
      <c r="D317" s="385" t="s">
        <v>363</v>
      </c>
      <c r="E317" s="385"/>
      <c r="F317" s="385">
        <f>SUM(F318:F320)</f>
        <v>40000</v>
      </c>
      <c r="G317" s="385">
        <f>SUM(G318:G319)</f>
        <v>40000</v>
      </c>
      <c r="H317" s="266"/>
      <c r="I317" s="265"/>
      <c r="J317" s="265"/>
      <c r="K317" s="391"/>
      <c r="L317" s="386"/>
      <c r="M317" s="386">
        <f>SUM(M320)</f>
        <v>0</v>
      </c>
    </row>
    <row r="318" spans="1:13" s="59" customFormat="1" ht="15">
      <c r="A318" s="386"/>
      <c r="B318" s="386"/>
      <c r="C318" s="386">
        <v>4300</v>
      </c>
      <c r="D318" s="386" t="s">
        <v>377</v>
      </c>
      <c r="E318" s="386"/>
      <c r="F318" s="386">
        <v>40000</v>
      </c>
      <c r="G318" s="386">
        <v>40000</v>
      </c>
      <c r="H318" s="255"/>
      <c r="I318" s="254"/>
      <c r="J318" s="254"/>
      <c r="K318" s="390"/>
      <c r="L318" s="386"/>
      <c r="M318" s="386"/>
    </row>
    <row r="319" spans="1:13" s="59" customFormat="1" ht="45" hidden="1">
      <c r="A319" s="386"/>
      <c r="B319" s="386"/>
      <c r="C319" s="386">
        <v>4600</v>
      </c>
      <c r="D319" s="386" t="s">
        <v>469</v>
      </c>
      <c r="E319" s="386"/>
      <c r="F319" s="386">
        <v>0</v>
      </c>
      <c r="G319" s="386">
        <v>0</v>
      </c>
      <c r="H319" s="255"/>
      <c r="I319" s="254"/>
      <c r="J319" s="254"/>
      <c r="K319" s="390"/>
      <c r="L319" s="386"/>
      <c r="M319" s="386"/>
    </row>
    <row r="320" spans="1:13" s="59" customFormat="1" ht="30" hidden="1">
      <c r="A320" s="386"/>
      <c r="B320" s="386"/>
      <c r="C320" s="386">
        <v>6050</v>
      </c>
      <c r="D320" s="386" t="s">
        <v>389</v>
      </c>
      <c r="E320" s="386"/>
      <c r="F320" s="386">
        <v>0</v>
      </c>
      <c r="G320" s="386">
        <v>0</v>
      </c>
      <c r="H320" s="255"/>
      <c r="I320" s="254"/>
      <c r="J320" s="254"/>
      <c r="K320" s="390"/>
      <c r="L320" s="386"/>
      <c r="M320" s="386"/>
    </row>
    <row r="321" spans="1:13" s="59" customFormat="1" ht="15.75">
      <c r="A321" s="385"/>
      <c r="B321" s="385">
        <v>90002</v>
      </c>
      <c r="C321" s="385"/>
      <c r="D321" s="385" t="s">
        <v>364</v>
      </c>
      <c r="E321" s="385"/>
      <c r="F321" s="385">
        <f>SUM(F322:F332)</f>
        <v>81302</v>
      </c>
      <c r="G321" s="385">
        <f>SUM(G322:G331)</f>
        <v>40522</v>
      </c>
      <c r="H321" s="266">
        <f>SUM(H323,H324)</f>
        <v>23921</v>
      </c>
      <c r="I321" s="265">
        <f>SUM(I325,I326)</f>
        <v>4744</v>
      </c>
      <c r="J321" s="265"/>
      <c r="K321" s="391"/>
      <c r="L321" s="386"/>
      <c r="M321" s="385">
        <f>SUM(M332)</f>
        <v>40780</v>
      </c>
    </row>
    <row r="322" spans="1:13" s="59" customFormat="1" ht="30">
      <c r="A322" s="386"/>
      <c r="B322" s="386"/>
      <c r="C322" s="386">
        <v>3020</v>
      </c>
      <c r="D322" s="386" t="s">
        <v>382</v>
      </c>
      <c r="E322" s="386"/>
      <c r="F322" s="386">
        <v>200</v>
      </c>
      <c r="G322" s="386">
        <v>200</v>
      </c>
      <c r="H322" s="255"/>
      <c r="I322" s="254"/>
      <c r="J322" s="254"/>
      <c r="K322" s="390"/>
      <c r="L322" s="386"/>
      <c r="M322" s="386"/>
    </row>
    <row r="323" spans="1:13" s="59" customFormat="1" ht="15">
      <c r="A323" s="386"/>
      <c r="B323" s="386"/>
      <c r="C323" s="386">
        <v>4010</v>
      </c>
      <c r="D323" s="386" t="s">
        <v>391</v>
      </c>
      <c r="E323" s="386"/>
      <c r="F323" s="386">
        <v>22114</v>
      </c>
      <c r="G323" s="386">
        <v>22114</v>
      </c>
      <c r="H323" s="255">
        <v>22114</v>
      </c>
      <c r="I323" s="254"/>
      <c r="J323" s="254"/>
      <c r="K323" s="390"/>
      <c r="L323" s="386"/>
      <c r="M323" s="386"/>
    </row>
    <row r="324" spans="1:13" s="59" customFormat="1" ht="15">
      <c r="A324" s="386"/>
      <c r="B324" s="386"/>
      <c r="C324" s="386">
        <v>4040</v>
      </c>
      <c r="D324" s="386" t="s">
        <v>401</v>
      </c>
      <c r="E324" s="386"/>
      <c r="F324" s="386">
        <v>1807</v>
      </c>
      <c r="G324" s="386">
        <v>1807</v>
      </c>
      <c r="H324" s="255">
        <v>1807</v>
      </c>
      <c r="I324" s="254"/>
      <c r="J324" s="254"/>
      <c r="K324" s="390"/>
      <c r="L324" s="386"/>
      <c r="M324" s="386"/>
    </row>
    <row r="325" spans="1:13" s="59" customFormat="1" ht="15">
      <c r="A325" s="386"/>
      <c r="B325" s="386"/>
      <c r="C325" s="386">
        <v>4110</v>
      </c>
      <c r="D325" s="386" t="s">
        <v>392</v>
      </c>
      <c r="E325" s="386"/>
      <c r="F325" s="386">
        <v>4158</v>
      </c>
      <c r="G325" s="386">
        <v>4158</v>
      </c>
      <c r="H325" s="255"/>
      <c r="I325" s="254">
        <v>4158</v>
      </c>
      <c r="J325" s="254"/>
      <c r="K325" s="390"/>
      <c r="L325" s="386"/>
      <c r="M325" s="386"/>
    </row>
    <row r="326" spans="1:13" s="59" customFormat="1" ht="15">
      <c r="A326" s="386"/>
      <c r="B326" s="386"/>
      <c r="C326" s="386">
        <v>4120</v>
      </c>
      <c r="D326" s="386" t="s">
        <v>393</v>
      </c>
      <c r="E326" s="386"/>
      <c r="F326" s="386">
        <v>586</v>
      </c>
      <c r="G326" s="386">
        <v>586</v>
      </c>
      <c r="H326" s="255"/>
      <c r="I326" s="254">
        <v>586</v>
      </c>
      <c r="J326" s="254"/>
      <c r="K326" s="390"/>
      <c r="L326" s="386"/>
      <c r="M326" s="386"/>
    </row>
    <row r="327" spans="1:13" s="59" customFormat="1" ht="15">
      <c r="A327" s="386"/>
      <c r="B327" s="386"/>
      <c r="C327" s="386">
        <v>4210</v>
      </c>
      <c r="D327" s="386" t="s">
        <v>376</v>
      </c>
      <c r="E327" s="386"/>
      <c r="F327" s="386">
        <v>4000</v>
      </c>
      <c r="G327" s="386">
        <v>4000</v>
      </c>
      <c r="H327" s="255"/>
      <c r="I327" s="254"/>
      <c r="J327" s="254"/>
      <c r="K327" s="390"/>
      <c r="L327" s="386"/>
      <c r="M327" s="386"/>
    </row>
    <row r="328" spans="1:13" s="59" customFormat="1" ht="15">
      <c r="A328" s="386"/>
      <c r="B328" s="386"/>
      <c r="C328" s="386">
        <v>4260</v>
      </c>
      <c r="D328" s="386" t="s">
        <v>386</v>
      </c>
      <c r="E328" s="386"/>
      <c r="F328" s="386">
        <v>892</v>
      </c>
      <c r="G328" s="386">
        <v>892</v>
      </c>
      <c r="H328" s="255"/>
      <c r="I328" s="254"/>
      <c r="J328" s="254"/>
      <c r="K328" s="390"/>
      <c r="L328" s="386"/>
      <c r="M328" s="386"/>
    </row>
    <row r="329" spans="1:13" s="59" customFormat="1" ht="15" hidden="1">
      <c r="A329" s="386"/>
      <c r="B329" s="386"/>
      <c r="C329" s="386">
        <v>4270</v>
      </c>
      <c r="D329" s="386" t="s">
        <v>381</v>
      </c>
      <c r="E329" s="386"/>
      <c r="F329" s="386">
        <v>0</v>
      </c>
      <c r="G329" s="386">
        <v>0</v>
      </c>
      <c r="H329" s="255"/>
      <c r="I329" s="254"/>
      <c r="J329" s="254"/>
      <c r="K329" s="390"/>
      <c r="L329" s="386"/>
      <c r="M329" s="386"/>
    </row>
    <row r="330" spans="1:13" s="59" customFormat="1" ht="15">
      <c r="A330" s="386"/>
      <c r="B330" s="386"/>
      <c r="C330" s="386">
        <v>4300</v>
      </c>
      <c r="D330" s="386" t="s">
        <v>377</v>
      </c>
      <c r="E330" s="386"/>
      <c r="F330" s="386">
        <v>6000</v>
      </c>
      <c r="G330" s="386">
        <v>6000</v>
      </c>
      <c r="H330" s="255"/>
      <c r="I330" s="254"/>
      <c r="J330" s="254"/>
      <c r="K330" s="390"/>
      <c r="L330" s="386"/>
      <c r="M330" s="386"/>
    </row>
    <row r="331" spans="1:13" s="59" customFormat="1" ht="30">
      <c r="A331" s="386"/>
      <c r="B331" s="386"/>
      <c r="C331" s="386">
        <v>4440</v>
      </c>
      <c r="D331" s="386" t="s">
        <v>466</v>
      </c>
      <c r="E331" s="386"/>
      <c r="F331" s="386">
        <v>765</v>
      </c>
      <c r="G331" s="386">
        <v>765</v>
      </c>
      <c r="H331" s="255"/>
      <c r="I331" s="254"/>
      <c r="J331" s="254"/>
      <c r="K331" s="390"/>
      <c r="L331" s="386"/>
      <c r="M331" s="386"/>
    </row>
    <row r="332" spans="1:13" s="59" customFormat="1" ht="30">
      <c r="A332" s="386"/>
      <c r="B332" s="386"/>
      <c r="C332" s="386">
        <v>6050</v>
      </c>
      <c r="D332" s="386" t="s">
        <v>389</v>
      </c>
      <c r="E332" s="386"/>
      <c r="F332" s="386">
        <v>40780</v>
      </c>
      <c r="G332" s="386">
        <v>0</v>
      </c>
      <c r="H332" s="255"/>
      <c r="I332" s="254"/>
      <c r="J332" s="254"/>
      <c r="K332" s="390"/>
      <c r="L332" s="386"/>
      <c r="M332" s="386">
        <v>40780</v>
      </c>
    </row>
    <row r="333" spans="1:13" s="59" customFormat="1" ht="15.75" hidden="1">
      <c r="A333" s="385"/>
      <c r="B333" s="385"/>
      <c r="C333" s="385"/>
      <c r="D333" s="385"/>
      <c r="E333" s="385"/>
      <c r="F333" s="385"/>
      <c r="G333" s="385"/>
      <c r="H333" s="266"/>
      <c r="I333" s="265"/>
      <c r="J333" s="265"/>
      <c r="K333" s="391"/>
      <c r="L333" s="385"/>
      <c r="M333" s="385"/>
    </row>
    <row r="334" spans="1:13" s="59" customFormat="1" ht="15" hidden="1">
      <c r="A334" s="386"/>
      <c r="B334" s="386"/>
      <c r="C334" s="386"/>
      <c r="D334" s="386"/>
      <c r="E334" s="386"/>
      <c r="F334" s="386"/>
      <c r="G334" s="386"/>
      <c r="H334" s="255"/>
      <c r="I334" s="254"/>
      <c r="J334" s="254"/>
      <c r="K334" s="390"/>
      <c r="L334" s="386"/>
      <c r="M334" s="386"/>
    </row>
    <row r="335" spans="1:13" s="59" customFormat="1" ht="15.75">
      <c r="A335" s="385"/>
      <c r="B335" s="385">
        <v>90015</v>
      </c>
      <c r="C335" s="385"/>
      <c r="D335" s="385" t="s">
        <v>470</v>
      </c>
      <c r="E335" s="385"/>
      <c r="F335" s="385">
        <f>SUM(F336:F338)</f>
        <v>62000</v>
      </c>
      <c r="G335" s="385">
        <f>SUM(G336:G337)</f>
        <v>50000</v>
      </c>
      <c r="H335" s="266"/>
      <c r="I335" s="265"/>
      <c r="J335" s="265"/>
      <c r="K335" s="391"/>
      <c r="L335" s="386"/>
      <c r="M335" s="385">
        <f>SUM(M338)</f>
        <v>12000</v>
      </c>
    </row>
    <row r="336" spans="1:13" s="59" customFormat="1" ht="15">
      <c r="A336" s="386"/>
      <c r="B336" s="386"/>
      <c r="C336" s="386">
        <v>4260</v>
      </c>
      <c r="D336" s="386" t="s">
        <v>386</v>
      </c>
      <c r="E336" s="386"/>
      <c r="F336" s="386">
        <v>34000</v>
      </c>
      <c r="G336" s="386">
        <v>34000</v>
      </c>
      <c r="H336" s="255"/>
      <c r="I336" s="254"/>
      <c r="J336" s="254"/>
      <c r="K336" s="390"/>
      <c r="L336" s="386"/>
      <c r="M336" s="386"/>
    </row>
    <row r="337" spans="1:13" s="59" customFormat="1" ht="15">
      <c r="A337" s="386"/>
      <c r="B337" s="386"/>
      <c r="C337" s="386">
        <v>4270</v>
      </c>
      <c r="D337" s="386" t="s">
        <v>381</v>
      </c>
      <c r="E337" s="386"/>
      <c r="F337" s="386">
        <v>16000</v>
      </c>
      <c r="G337" s="386">
        <v>16000</v>
      </c>
      <c r="H337" s="255"/>
      <c r="I337" s="254"/>
      <c r="J337" s="254"/>
      <c r="K337" s="390"/>
      <c r="L337" s="386"/>
      <c r="M337" s="386"/>
    </row>
    <row r="338" spans="1:13" s="59" customFormat="1" ht="30">
      <c r="A338" s="386"/>
      <c r="B338" s="386"/>
      <c r="C338" s="386">
        <v>6050</v>
      </c>
      <c r="D338" s="386" t="s">
        <v>389</v>
      </c>
      <c r="E338" s="386"/>
      <c r="F338" s="386">
        <v>12000</v>
      </c>
      <c r="G338" s="386">
        <v>0</v>
      </c>
      <c r="H338" s="255"/>
      <c r="I338" s="254"/>
      <c r="J338" s="254"/>
      <c r="K338" s="390"/>
      <c r="L338" s="386"/>
      <c r="M338" s="386">
        <v>12000</v>
      </c>
    </row>
    <row r="339" spans="1:13" s="59" customFormat="1" ht="15.75">
      <c r="A339" s="385"/>
      <c r="B339" s="385">
        <v>90095</v>
      </c>
      <c r="C339" s="385"/>
      <c r="D339" s="385" t="s">
        <v>271</v>
      </c>
      <c r="E339" s="385"/>
      <c r="F339" s="385">
        <f>SUM(F340:F347)</f>
        <v>171000</v>
      </c>
      <c r="G339" s="385">
        <f>SUM(G340:G347)</f>
        <v>171000</v>
      </c>
      <c r="H339" s="266">
        <f>SUM(H341,H342)</f>
        <v>136850</v>
      </c>
      <c r="I339" s="265">
        <f>SUM(I343,I344)</f>
        <v>24659</v>
      </c>
      <c r="J339" s="265"/>
      <c r="K339" s="391"/>
      <c r="L339" s="386"/>
      <c r="M339" s="386"/>
    </row>
    <row r="340" spans="1:13" s="59" customFormat="1" ht="30">
      <c r="A340" s="386"/>
      <c r="B340" s="386"/>
      <c r="C340" s="386">
        <v>3020</v>
      </c>
      <c r="D340" s="386" t="s">
        <v>382</v>
      </c>
      <c r="E340" s="386"/>
      <c r="F340" s="386">
        <v>7500</v>
      </c>
      <c r="G340" s="386">
        <v>7500</v>
      </c>
      <c r="H340" s="255"/>
      <c r="I340" s="254"/>
      <c r="J340" s="254"/>
      <c r="K340" s="390"/>
      <c r="L340" s="386"/>
      <c r="M340" s="386"/>
    </row>
    <row r="341" spans="1:13" s="59" customFormat="1" ht="15">
      <c r="A341" s="386"/>
      <c r="B341" s="386"/>
      <c r="C341" s="386">
        <v>4010</v>
      </c>
      <c r="D341" s="386" t="s">
        <v>391</v>
      </c>
      <c r="E341" s="386"/>
      <c r="F341" s="386">
        <v>124350</v>
      </c>
      <c r="G341" s="386">
        <v>124350</v>
      </c>
      <c r="H341" s="255">
        <v>124350</v>
      </c>
      <c r="I341" s="254"/>
      <c r="J341" s="254"/>
      <c r="K341" s="390"/>
      <c r="L341" s="386"/>
      <c r="M341" s="386"/>
    </row>
    <row r="342" spans="1:13" s="59" customFormat="1" ht="15">
      <c r="A342" s="386"/>
      <c r="B342" s="386"/>
      <c r="C342" s="386">
        <v>4040</v>
      </c>
      <c r="D342" s="386" t="s">
        <v>401</v>
      </c>
      <c r="E342" s="386"/>
      <c r="F342" s="386">
        <v>12500</v>
      </c>
      <c r="G342" s="386">
        <v>12500</v>
      </c>
      <c r="H342" s="255">
        <v>12500</v>
      </c>
      <c r="I342" s="254"/>
      <c r="J342" s="254"/>
      <c r="K342" s="390"/>
      <c r="L342" s="386"/>
      <c r="M342" s="386"/>
    </row>
    <row r="343" spans="1:13" s="59" customFormat="1" ht="15">
      <c r="A343" s="386"/>
      <c r="B343" s="386"/>
      <c r="C343" s="386">
        <v>4110</v>
      </c>
      <c r="D343" s="386" t="s">
        <v>471</v>
      </c>
      <c r="E343" s="386"/>
      <c r="F343" s="386">
        <v>21612</v>
      </c>
      <c r="G343" s="386">
        <v>21612</v>
      </c>
      <c r="H343" s="255"/>
      <c r="I343" s="254">
        <v>21612</v>
      </c>
      <c r="J343" s="254"/>
      <c r="K343" s="390"/>
      <c r="L343" s="386"/>
      <c r="M343" s="386"/>
    </row>
    <row r="344" spans="1:13" s="59" customFormat="1" ht="15">
      <c r="A344" s="386"/>
      <c r="B344" s="386"/>
      <c r="C344" s="386">
        <v>4120</v>
      </c>
      <c r="D344" s="386" t="s">
        <v>393</v>
      </c>
      <c r="E344" s="386"/>
      <c r="F344" s="386">
        <v>3047</v>
      </c>
      <c r="G344" s="386">
        <v>3047</v>
      </c>
      <c r="H344" s="255"/>
      <c r="I344" s="254">
        <v>3047</v>
      </c>
      <c r="J344" s="254"/>
      <c r="K344" s="390"/>
      <c r="L344" s="386"/>
      <c r="M344" s="386"/>
    </row>
    <row r="345" spans="1:13" s="59" customFormat="1" ht="15">
      <c r="A345" s="386"/>
      <c r="B345" s="386"/>
      <c r="C345" s="386">
        <v>4210</v>
      </c>
      <c r="D345" s="386" t="s">
        <v>472</v>
      </c>
      <c r="E345" s="386"/>
      <c r="F345" s="386">
        <v>991</v>
      </c>
      <c r="G345" s="386">
        <v>991</v>
      </c>
      <c r="H345" s="255"/>
      <c r="I345" s="254"/>
      <c r="J345" s="254"/>
      <c r="K345" s="390"/>
      <c r="L345" s="386"/>
      <c r="M345" s="386"/>
    </row>
    <row r="346" spans="1:13" s="59" customFormat="1" ht="15">
      <c r="A346" s="386"/>
      <c r="B346" s="386"/>
      <c r="C346" s="386">
        <v>4280</v>
      </c>
      <c r="D346" s="386" t="s">
        <v>432</v>
      </c>
      <c r="E346" s="386"/>
      <c r="F346" s="386">
        <v>1000</v>
      </c>
      <c r="G346" s="386">
        <v>1000</v>
      </c>
      <c r="H346" s="255"/>
      <c r="I346" s="254"/>
      <c r="J346" s="254"/>
      <c r="K346" s="390"/>
      <c r="L346" s="386"/>
      <c r="M346" s="386"/>
    </row>
    <row r="347" spans="1:13" s="59" customFormat="1" ht="30" hidden="1">
      <c r="A347" s="386"/>
      <c r="B347" s="386"/>
      <c r="C347" s="386">
        <v>4440</v>
      </c>
      <c r="D347" s="386" t="s">
        <v>466</v>
      </c>
      <c r="E347" s="386"/>
      <c r="F347" s="386">
        <v>0</v>
      </c>
      <c r="G347" s="386">
        <v>0</v>
      </c>
      <c r="H347" s="255"/>
      <c r="I347" s="254"/>
      <c r="J347" s="254"/>
      <c r="K347" s="390"/>
      <c r="L347" s="386"/>
      <c r="M347" s="386"/>
    </row>
    <row r="348" spans="1:13" s="59" customFormat="1" ht="31.5">
      <c r="A348" s="385">
        <v>921</v>
      </c>
      <c r="B348" s="385"/>
      <c r="C348" s="385"/>
      <c r="D348" s="385" t="s">
        <v>365</v>
      </c>
      <c r="E348" s="385"/>
      <c r="F348" s="385">
        <f>SUM(F349,F359,F361,F363)</f>
        <v>187487</v>
      </c>
      <c r="G348" s="385">
        <f>SUM(G349,G359,G361,G363)</f>
        <v>187487</v>
      </c>
      <c r="H348" s="266">
        <f aca="true" t="shared" si="15" ref="H348:M348">SUM(H349,H359,H363)</f>
        <v>22298</v>
      </c>
      <c r="I348" s="265">
        <f>SUM(I349,I359,I361,I363)</f>
        <v>3539</v>
      </c>
      <c r="J348" s="265">
        <f>SUM(J349,J359,J361,J363)</f>
        <v>140000</v>
      </c>
      <c r="K348" s="391">
        <f t="shared" si="15"/>
        <v>0</v>
      </c>
      <c r="L348" s="386">
        <f t="shared" si="15"/>
        <v>0</v>
      </c>
      <c r="M348" s="386">
        <f t="shared" si="15"/>
        <v>0</v>
      </c>
    </row>
    <row r="349" spans="1:13" s="59" customFormat="1" ht="15.75">
      <c r="A349" s="385"/>
      <c r="B349" s="385">
        <v>92109</v>
      </c>
      <c r="C349" s="385"/>
      <c r="D349" s="385" t="s">
        <v>366</v>
      </c>
      <c r="E349" s="385"/>
      <c r="F349" s="385">
        <f>SUM(F350:F358)</f>
        <v>22062</v>
      </c>
      <c r="G349" s="385">
        <f>SUM(G350:G358)</f>
        <v>22062</v>
      </c>
      <c r="H349" s="266">
        <f>SUM(H350,H353)</f>
        <v>6760</v>
      </c>
      <c r="I349" s="265">
        <f>SUM(I351,I352)</f>
        <v>1302</v>
      </c>
      <c r="J349" s="265"/>
      <c r="K349" s="391"/>
      <c r="L349" s="386"/>
      <c r="M349" s="386"/>
    </row>
    <row r="350" spans="1:13" s="59" customFormat="1" ht="15">
      <c r="A350" s="386"/>
      <c r="B350" s="386"/>
      <c r="C350" s="386">
        <v>4010</v>
      </c>
      <c r="D350" s="386" t="s">
        <v>391</v>
      </c>
      <c r="E350" s="386"/>
      <c r="F350" s="386">
        <v>6560</v>
      </c>
      <c r="G350" s="386">
        <v>6560</v>
      </c>
      <c r="H350" s="255">
        <v>6560</v>
      </c>
      <c r="I350" s="254"/>
      <c r="J350" s="254"/>
      <c r="K350" s="390"/>
      <c r="L350" s="386"/>
      <c r="M350" s="386"/>
    </row>
    <row r="351" spans="1:13" s="59" customFormat="1" ht="15">
      <c r="A351" s="386"/>
      <c r="B351" s="386"/>
      <c r="C351" s="386">
        <v>4110</v>
      </c>
      <c r="D351" s="386" t="s">
        <v>392</v>
      </c>
      <c r="E351" s="386"/>
      <c r="F351" s="386">
        <v>1141</v>
      </c>
      <c r="G351" s="386">
        <v>1141</v>
      </c>
      <c r="H351" s="255"/>
      <c r="I351" s="254">
        <v>1141</v>
      </c>
      <c r="J351" s="254"/>
      <c r="K351" s="390"/>
      <c r="L351" s="386"/>
      <c r="M351" s="386"/>
    </row>
    <row r="352" spans="1:13" s="59" customFormat="1" ht="15">
      <c r="A352" s="386"/>
      <c r="B352" s="386"/>
      <c r="C352" s="386">
        <v>4120</v>
      </c>
      <c r="D352" s="386" t="s">
        <v>393</v>
      </c>
      <c r="E352" s="386"/>
      <c r="F352" s="386">
        <v>161</v>
      </c>
      <c r="G352" s="386">
        <v>161</v>
      </c>
      <c r="H352" s="255"/>
      <c r="I352" s="254">
        <v>161</v>
      </c>
      <c r="J352" s="254"/>
      <c r="K352" s="390"/>
      <c r="L352" s="386"/>
      <c r="M352" s="386"/>
    </row>
    <row r="353" spans="1:13" s="59" customFormat="1" ht="15">
      <c r="A353" s="386"/>
      <c r="B353" s="386"/>
      <c r="C353" s="386">
        <v>4170</v>
      </c>
      <c r="D353" s="386" t="s">
        <v>385</v>
      </c>
      <c r="E353" s="386"/>
      <c r="F353" s="386">
        <v>200</v>
      </c>
      <c r="G353" s="386">
        <v>200</v>
      </c>
      <c r="H353" s="255">
        <v>200</v>
      </c>
      <c r="I353" s="254"/>
      <c r="J353" s="254"/>
      <c r="K353" s="390"/>
      <c r="L353" s="386"/>
      <c r="M353" s="386"/>
    </row>
    <row r="354" spans="1:13" s="59" customFormat="1" ht="15">
      <c r="A354" s="386"/>
      <c r="B354" s="386"/>
      <c r="C354" s="386">
        <v>4210</v>
      </c>
      <c r="D354" s="386" t="s">
        <v>376</v>
      </c>
      <c r="E354" s="386"/>
      <c r="F354" s="386">
        <v>7000</v>
      </c>
      <c r="G354" s="386">
        <v>7000</v>
      </c>
      <c r="H354" s="255"/>
      <c r="I354" s="254"/>
      <c r="J354" s="254"/>
      <c r="K354" s="390"/>
      <c r="L354" s="386"/>
      <c r="M354" s="386"/>
    </row>
    <row r="355" spans="1:13" s="59" customFormat="1" ht="15">
      <c r="A355" s="386"/>
      <c r="B355" s="386"/>
      <c r="C355" s="386">
        <v>4260</v>
      </c>
      <c r="D355" s="386" t="s">
        <v>386</v>
      </c>
      <c r="E355" s="386"/>
      <c r="F355" s="386">
        <v>5000</v>
      </c>
      <c r="G355" s="386">
        <v>5000</v>
      </c>
      <c r="H355" s="255"/>
      <c r="I355" s="254"/>
      <c r="J355" s="254"/>
      <c r="K355" s="390"/>
      <c r="L355" s="386"/>
      <c r="M355" s="386"/>
    </row>
    <row r="356" spans="1:13" s="59" customFormat="1" ht="15">
      <c r="A356" s="386"/>
      <c r="B356" s="386"/>
      <c r="C356" s="386">
        <v>4270</v>
      </c>
      <c r="D356" s="386" t="s">
        <v>381</v>
      </c>
      <c r="E356" s="386"/>
      <c r="F356" s="386">
        <v>1000</v>
      </c>
      <c r="G356" s="386">
        <v>1000</v>
      </c>
      <c r="H356" s="255"/>
      <c r="I356" s="254"/>
      <c r="J356" s="254"/>
      <c r="K356" s="390"/>
      <c r="L356" s="386"/>
      <c r="M356" s="386"/>
    </row>
    <row r="357" spans="1:13" s="59" customFormat="1" ht="15">
      <c r="A357" s="386"/>
      <c r="B357" s="386"/>
      <c r="C357" s="386">
        <v>4300</v>
      </c>
      <c r="D357" s="386" t="s">
        <v>473</v>
      </c>
      <c r="E357" s="386"/>
      <c r="F357" s="386">
        <v>740</v>
      </c>
      <c r="G357" s="386">
        <v>740</v>
      </c>
      <c r="H357" s="255"/>
      <c r="I357" s="254"/>
      <c r="J357" s="254"/>
      <c r="K357" s="390"/>
      <c r="L357" s="386"/>
      <c r="M357" s="386"/>
    </row>
    <row r="358" spans="1:13" s="59" customFormat="1" ht="30">
      <c r="A358" s="386"/>
      <c r="B358" s="386"/>
      <c r="C358" s="386">
        <v>4370</v>
      </c>
      <c r="D358" s="386" t="s">
        <v>442</v>
      </c>
      <c r="E358" s="386"/>
      <c r="F358" s="386">
        <v>260</v>
      </c>
      <c r="G358" s="386">
        <v>260</v>
      </c>
      <c r="H358" s="255"/>
      <c r="I358" s="254"/>
      <c r="J358" s="254"/>
      <c r="K358" s="390"/>
      <c r="L358" s="386"/>
      <c r="M358" s="386"/>
    </row>
    <row r="359" spans="1:13" s="59" customFormat="1" ht="15.75">
      <c r="A359" s="385"/>
      <c r="B359" s="385">
        <v>92116</v>
      </c>
      <c r="C359" s="385"/>
      <c r="D359" s="385" t="s">
        <v>474</v>
      </c>
      <c r="E359" s="385"/>
      <c r="F359" s="385">
        <f>SUM(F360)</f>
        <v>130000</v>
      </c>
      <c r="G359" s="385">
        <f>SUM(G360)</f>
        <v>130000</v>
      </c>
      <c r="H359" s="266"/>
      <c r="I359" s="265"/>
      <c r="J359" s="265">
        <f>SUM(J360)</f>
        <v>130000</v>
      </c>
      <c r="K359" s="391"/>
      <c r="L359" s="386"/>
      <c r="M359" s="386"/>
    </row>
    <row r="360" spans="1:13" s="59" customFormat="1" ht="30">
      <c r="A360" s="386"/>
      <c r="B360" s="386"/>
      <c r="C360" s="386">
        <v>2480</v>
      </c>
      <c r="D360" s="386" t="s">
        <v>475</v>
      </c>
      <c r="E360" s="386"/>
      <c r="F360" s="386">
        <v>130000</v>
      </c>
      <c r="G360" s="386">
        <v>130000</v>
      </c>
      <c r="H360" s="255"/>
      <c r="I360" s="254"/>
      <c r="J360" s="254">
        <v>130000</v>
      </c>
      <c r="K360" s="390"/>
      <c r="L360" s="386"/>
      <c r="M360" s="386"/>
    </row>
    <row r="361" spans="1:13" s="59" customFormat="1" ht="31.5">
      <c r="A361" s="388"/>
      <c r="B361" s="388">
        <v>92120</v>
      </c>
      <c r="C361" s="388"/>
      <c r="D361" s="388" t="s">
        <v>481</v>
      </c>
      <c r="E361" s="388"/>
      <c r="F361" s="388">
        <f>SUM(F362)</f>
        <v>10000</v>
      </c>
      <c r="G361" s="389">
        <f>SUM(G362)</f>
        <v>10000</v>
      </c>
      <c r="H361" s="265"/>
      <c r="I361" s="265"/>
      <c r="J361" s="265">
        <f>SUM(J362)</f>
        <v>10000</v>
      </c>
      <c r="K361" s="391"/>
      <c r="L361" s="385"/>
      <c r="M361" s="385"/>
    </row>
    <row r="362" spans="1:13" s="59" customFormat="1" ht="90">
      <c r="A362" s="386"/>
      <c r="B362" s="386"/>
      <c r="C362" s="386">
        <v>2720</v>
      </c>
      <c r="D362" s="386" t="s">
        <v>525</v>
      </c>
      <c r="E362" s="386"/>
      <c r="F362" s="386">
        <v>10000</v>
      </c>
      <c r="G362" s="386">
        <v>10000</v>
      </c>
      <c r="H362" s="255"/>
      <c r="I362" s="254"/>
      <c r="J362" s="254">
        <v>10000</v>
      </c>
      <c r="K362" s="390"/>
      <c r="L362" s="386"/>
      <c r="M362" s="386"/>
    </row>
    <row r="363" spans="1:13" s="59" customFormat="1" ht="15.75">
      <c r="A363" s="385"/>
      <c r="B363" s="385">
        <v>92195</v>
      </c>
      <c r="C363" s="385"/>
      <c r="D363" s="385" t="s">
        <v>271</v>
      </c>
      <c r="E363" s="385"/>
      <c r="F363" s="385">
        <f>SUM(F364:F370)</f>
        <v>25425</v>
      </c>
      <c r="G363" s="385">
        <f>SUM(G364:G370)</f>
        <v>25425</v>
      </c>
      <c r="H363" s="266">
        <f>SUM(H364,H365,H368)</f>
        <v>15538</v>
      </c>
      <c r="I363" s="265">
        <f>SUM(I366,I367)</f>
        <v>2237</v>
      </c>
      <c r="J363" s="265"/>
      <c r="K363" s="391"/>
      <c r="L363" s="386"/>
      <c r="M363" s="386"/>
    </row>
    <row r="364" spans="1:13" s="59" customFormat="1" ht="15">
      <c r="A364" s="386"/>
      <c r="B364" s="386"/>
      <c r="C364" s="386">
        <v>4010</v>
      </c>
      <c r="D364" s="386" t="s">
        <v>391</v>
      </c>
      <c r="E364" s="386"/>
      <c r="F364" s="386">
        <v>11280</v>
      </c>
      <c r="G364" s="386">
        <v>11280</v>
      </c>
      <c r="H364" s="255">
        <v>11280</v>
      </c>
      <c r="I364" s="254"/>
      <c r="J364" s="254"/>
      <c r="K364" s="390"/>
      <c r="L364" s="386"/>
      <c r="M364" s="386"/>
    </row>
    <row r="365" spans="1:13" s="59" customFormat="1" ht="15">
      <c r="A365" s="386"/>
      <c r="B365" s="386"/>
      <c r="C365" s="386">
        <v>4040</v>
      </c>
      <c r="D365" s="386" t="s">
        <v>401</v>
      </c>
      <c r="E365" s="386"/>
      <c r="F365" s="386">
        <v>758</v>
      </c>
      <c r="G365" s="386">
        <v>758</v>
      </c>
      <c r="H365" s="255">
        <v>758</v>
      </c>
      <c r="I365" s="254"/>
      <c r="J365" s="254"/>
      <c r="K365" s="390"/>
      <c r="L365" s="386"/>
      <c r="M365" s="386"/>
    </row>
    <row r="366" spans="1:13" s="59" customFormat="1" ht="15">
      <c r="A366" s="386"/>
      <c r="B366" s="386"/>
      <c r="C366" s="386">
        <v>4110</v>
      </c>
      <c r="D366" s="386" t="s">
        <v>392</v>
      </c>
      <c r="E366" s="386"/>
      <c r="F366" s="386">
        <v>1961</v>
      </c>
      <c r="G366" s="386">
        <v>1961</v>
      </c>
      <c r="H366" s="255"/>
      <c r="I366" s="254">
        <v>1961</v>
      </c>
      <c r="J366" s="254"/>
      <c r="K366" s="390"/>
      <c r="L366" s="386"/>
      <c r="M366" s="386"/>
    </row>
    <row r="367" spans="1:13" s="59" customFormat="1" ht="15">
      <c r="A367" s="386"/>
      <c r="B367" s="386"/>
      <c r="C367" s="386">
        <v>4120</v>
      </c>
      <c r="D367" s="386" t="s">
        <v>393</v>
      </c>
      <c r="E367" s="386"/>
      <c r="F367" s="386">
        <v>276</v>
      </c>
      <c r="G367" s="386">
        <v>276</v>
      </c>
      <c r="H367" s="255"/>
      <c r="I367" s="254">
        <v>276</v>
      </c>
      <c r="J367" s="254"/>
      <c r="K367" s="390"/>
      <c r="L367" s="386"/>
      <c r="M367" s="386"/>
    </row>
    <row r="368" spans="1:13" s="59" customFormat="1" ht="15">
      <c r="A368" s="386"/>
      <c r="B368" s="386"/>
      <c r="C368" s="386">
        <v>4170</v>
      </c>
      <c r="D368" s="386" t="s">
        <v>385</v>
      </c>
      <c r="E368" s="386"/>
      <c r="F368" s="386">
        <v>3500</v>
      </c>
      <c r="G368" s="386">
        <v>3500</v>
      </c>
      <c r="H368" s="255">
        <v>3500</v>
      </c>
      <c r="I368" s="254"/>
      <c r="J368" s="254"/>
      <c r="K368" s="390"/>
      <c r="L368" s="386"/>
      <c r="M368" s="386"/>
    </row>
    <row r="369" spans="1:13" s="59" customFormat="1" ht="15">
      <c r="A369" s="386"/>
      <c r="B369" s="386"/>
      <c r="C369" s="386">
        <v>4210</v>
      </c>
      <c r="D369" s="386" t="s">
        <v>376</v>
      </c>
      <c r="E369" s="386"/>
      <c r="F369" s="386">
        <v>6650</v>
      </c>
      <c r="G369" s="386">
        <v>6650</v>
      </c>
      <c r="H369" s="255"/>
      <c r="I369" s="254"/>
      <c r="J369" s="254"/>
      <c r="K369" s="390"/>
      <c r="L369" s="386"/>
      <c r="M369" s="386"/>
    </row>
    <row r="370" spans="1:13" s="59" customFormat="1" ht="15">
      <c r="A370" s="386"/>
      <c r="B370" s="386"/>
      <c r="C370" s="386">
        <v>4300</v>
      </c>
      <c r="D370" s="386" t="s">
        <v>377</v>
      </c>
      <c r="E370" s="386"/>
      <c r="F370" s="386">
        <v>1000</v>
      </c>
      <c r="G370" s="386">
        <v>1000</v>
      </c>
      <c r="H370" s="255"/>
      <c r="I370" s="254"/>
      <c r="J370" s="254"/>
      <c r="K370" s="390"/>
      <c r="L370" s="386"/>
      <c r="M370" s="386"/>
    </row>
    <row r="371" spans="1:13" s="59" customFormat="1" ht="21.75" customHeight="1">
      <c r="A371" s="385">
        <v>926</v>
      </c>
      <c r="B371" s="385"/>
      <c r="C371" s="385"/>
      <c r="D371" s="385" t="s">
        <v>476</v>
      </c>
      <c r="E371" s="385"/>
      <c r="F371" s="385">
        <f>SUM(F372,F375,F377)</f>
        <v>21500</v>
      </c>
      <c r="G371" s="385">
        <f>SUM(G372,G375,G377,)</f>
        <v>21500</v>
      </c>
      <c r="H371" s="266">
        <f aca="true" t="shared" si="16" ref="H371:M371">SUM(H372,H375,H377)</f>
        <v>0</v>
      </c>
      <c r="I371" s="265">
        <f t="shared" si="16"/>
        <v>0</v>
      </c>
      <c r="J371" s="265">
        <f t="shared" si="16"/>
        <v>10000</v>
      </c>
      <c r="K371" s="391">
        <f t="shared" si="16"/>
        <v>0</v>
      </c>
      <c r="L371" s="386">
        <f t="shared" si="16"/>
        <v>0</v>
      </c>
      <c r="M371" s="386">
        <f t="shared" si="16"/>
        <v>0</v>
      </c>
    </row>
    <row r="372" spans="1:13" s="59" customFormat="1" ht="15.75">
      <c r="A372" s="385"/>
      <c r="B372" s="385">
        <v>92601</v>
      </c>
      <c r="C372" s="385"/>
      <c r="D372" s="385" t="s">
        <v>477</v>
      </c>
      <c r="E372" s="385"/>
      <c r="F372" s="385">
        <f>SUM(F373:F374)</f>
        <v>7500</v>
      </c>
      <c r="G372" s="385">
        <f>SUM(G373:G374)</f>
        <v>7500</v>
      </c>
      <c r="H372" s="266"/>
      <c r="I372" s="265"/>
      <c r="J372" s="265"/>
      <c r="K372" s="391"/>
      <c r="L372" s="386"/>
      <c r="M372" s="386"/>
    </row>
    <row r="373" spans="1:13" s="59" customFormat="1" ht="15">
      <c r="A373" s="386"/>
      <c r="B373" s="386"/>
      <c r="C373" s="386">
        <v>4210</v>
      </c>
      <c r="D373" s="386" t="s">
        <v>376</v>
      </c>
      <c r="E373" s="386"/>
      <c r="F373" s="386">
        <v>500</v>
      </c>
      <c r="G373" s="386">
        <v>500</v>
      </c>
      <c r="H373" s="255"/>
      <c r="I373" s="254"/>
      <c r="J373" s="254"/>
      <c r="K373" s="390"/>
      <c r="L373" s="386"/>
      <c r="M373" s="386"/>
    </row>
    <row r="374" spans="1:13" s="59" customFormat="1" ht="15">
      <c r="A374" s="386"/>
      <c r="B374" s="386"/>
      <c r="C374" s="386">
        <v>4270</v>
      </c>
      <c r="D374" s="386" t="s">
        <v>381</v>
      </c>
      <c r="E374" s="386"/>
      <c r="F374" s="386">
        <v>7000</v>
      </c>
      <c r="G374" s="386">
        <v>7000</v>
      </c>
      <c r="H374" s="255"/>
      <c r="I374" s="254"/>
      <c r="J374" s="254"/>
      <c r="K374" s="390"/>
      <c r="L374" s="386"/>
      <c r="M374" s="386"/>
    </row>
    <row r="375" spans="1:13" s="59" customFormat="1" ht="31.5">
      <c r="A375" s="385"/>
      <c r="B375" s="385">
        <v>92605</v>
      </c>
      <c r="C375" s="385"/>
      <c r="D375" s="385" t="s">
        <v>478</v>
      </c>
      <c r="E375" s="385"/>
      <c r="F375" s="385">
        <f>SUM(F376)</f>
        <v>10000</v>
      </c>
      <c r="G375" s="385">
        <f>SUM(G376)</f>
        <v>10000</v>
      </c>
      <c r="H375" s="266"/>
      <c r="I375" s="265"/>
      <c r="J375" s="265">
        <f>SUM(J376)</f>
        <v>10000</v>
      </c>
      <c r="K375" s="391"/>
      <c r="L375" s="386"/>
      <c r="M375" s="386"/>
    </row>
    <row r="376" spans="1:13" s="59" customFormat="1" ht="45">
      <c r="A376" s="386"/>
      <c r="B376" s="386"/>
      <c r="C376" s="386">
        <v>2630</v>
      </c>
      <c r="D376" s="386" t="s">
        <v>479</v>
      </c>
      <c r="E376" s="386"/>
      <c r="F376" s="386">
        <v>10000</v>
      </c>
      <c r="G376" s="386">
        <v>10000</v>
      </c>
      <c r="H376" s="255"/>
      <c r="I376" s="254"/>
      <c r="J376" s="254">
        <v>10000</v>
      </c>
      <c r="K376" s="390"/>
      <c r="L376" s="386"/>
      <c r="M376" s="386"/>
    </row>
    <row r="377" spans="1:13" s="59" customFormat="1" ht="18" customHeight="1">
      <c r="A377" s="386"/>
      <c r="B377" s="385">
        <v>92695</v>
      </c>
      <c r="C377" s="385"/>
      <c r="D377" s="385" t="s">
        <v>271</v>
      </c>
      <c r="E377" s="385"/>
      <c r="F377" s="385">
        <f>SUM(F378:F380)</f>
        <v>4000</v>
      </c>
      <c r="G377" s="385">
        <f>SUM(G378:G380)</f>
        <v>4000</v>
      </c>
      <c r="H377" s="266"/>
      <c r="I377" s="265"/>
      <c r="J377" s="265"/>
      <c r="K377" s="391"/>
      <c r="L377" s="386"/>
      <c r="M377" s="386"/>
    </row>
    <row r="378" spans="1:13" s="59" customFormat="1" ht="33.75" customHeight="1">
      <c r="A378" s="386"/>
      <c r="B378" s="386"/>
      <c r="C378" s="386">
        <v>4210</v>
      </c>
      <c r="D378" s="386" t="s">
        <v>376</v>
      </c>
      <c r="E378" s="386"/>
      <c r="F378" s="386">
        <v>1000</v>
      </c>
      <c r="G378" s="386">
        <v>1000</v>
      </c>
      <c r="H378" s="255"/>
      <c r="I378" s="254"/>
      <c r="J378" s="254"/>
      <c r="K378" s="390"/>
      <c r="L378" s="386"/>
      <c r="M378" s="386"/>
    </row>
    <row r="379" spans="1:13" s="59" customFormat="1" ht="23.25" customHeight="1">
      <c r="A379" s="386"/>
      <c r="B379" s="386"/>
      <c r="C379" s="386">
        <v>4300</v>
      </c>
      <c r="D379" s="386" t="s">
        <v>377</v>
      </c>
      <c r="E379" s="386"/>
      <c r="F379" s="386">
        <v>2000</v>
      </c>
      <c r="G379" s="386">
        <v>2000</v>
      </c>
      <c r="H379" s="255"/>
      <c r="I379" s="254"/>
      <c r="J379" s="254"/>
      <c r="K379" s="390"/>
      <c r="L379" s="386"/>
      <c r="M379" s="386"/>
    </row>
    <row r="380" spans="1:13" s="59" customFormat="1" ht="23.25" customHeight="1">
      <c r="A380" s="386"/>
      <c r="B380" s="386"/>
      <c r="C380" s="386">
        <v>4430</v>
      </c>
      <c r="D380" s="386" t="s">
        <v>384</v>
      </c>
      <c r="E380" s="386"/>
      <c r="F380" s="386">
        <v>1000</v>
      </c>
      <c r="G380" s="386">
        <v>1000</v>
      </c>
      <c r="H380" s="255"/>
      <c r="I380" s="254"/>
      <c r="J380" s="254"/>
      <c r="K380" s="390"/>
      <c r="L380" s="386"/>
      <c r="M380" s="386"/>
    </row>
    <row r="381" spans="1:13" s="61" customFormat="1" ht="24.75" customHeight="1">
      <c r="A381" s="464" t="s">
        <v>137</v>
      </c>
      <c r="B381" s="465"/>
      <c r="C381" s="465"/>
      <c r="D381" s="466"/>
      <c r="E381" s="257"/>
      <c r="F381" s="258">
        <f>SUM(F8,F25,F35,F45,F52,F96,F111,F115,F133,F139,F142,F145,F237,F254,F298,F316,F348,F371)</f>
        <v>11108094</v>
      </c>
      <c r="G381" s="256">
        <f>SUM(G8,G25,G35,G45,G52,G96,G111,G115,G133,G139,G142,G145,G237,G254,G298,G316,G348,G371)</f>
        <v>6934734</v>
      </c>
      <c r="H381" s="259">
        <f>SUM(H8,H25,H35,H45,H52,H96,H111,H115,H133,H139,H142,H145,H237,H254,H298,H316,H348,H371)</f>
        <v>2925147</v>
      </c>
      <c r="I381" s="259">
        <f>SUM(I8,I25,I35,I45,I52,I96,I111,I115,I133,I139,I142,I145,I237,I254,I298,I316,I348,I371)</f>
        <v>579111</v>
      </c>
      <c r="J381" s="259">
        <f>SUM(J8,J25,J35,J45,J52,J96,J111,J115,J133,J139,J142,J145,J237,J254,J298,J316,J348,J371)</f>
        <v>154583</v>
      </c>
      <c r="K381" s="383">
        <f>SUM(K139)</f>
        <v>20000</v>
      </c>
      <c r="L381" s="258">
        <f>SUM(L8,L25,L35,L45,L52,L96,L111,L115,L133,L139,L142,L145,L237,L254,L298,L316,L348,L371)</f>
        <v>0</v>
      </c>
      <c r="M381" s="258">
        <f>SUM(M8,M25,M35,M45,M52,M96,M111,M115,M133,M139,M142,M145,M237,M254,M298,M316,M348,M371)</f>
        <v>4173360</v>
      </c>
    </row>
    <row r="382" spans="1:13" ht="15">
      <c r="A382" s="260"/>
      <c r="B382" s="260"/>
      <c r="C382" s="260"/>
      <c r="D382" s="260"/>
      <c r="E382" s="260"/>
      <c r="F382" s="260"/>
      <c r="G382" s="260"/>
      <c r="H382" s="262"/>
      <c r="I382" s="262"/>
      <c r="J382" s="262"/>
      <c r="K382" s="262"/>
      <c r="L382" s="260"/>
      <c r="M382" s="260"/>
    </row>
    <row r="383" spans="1:13" ht="15">
      <c r="A383" s="261"/>
      <c r="B383" s="260"/>
      <c r="C383" s="260"/>
      <c r="D383" s="260"/>
      <c r="E383" s="260"/>
      <c r="F383" s="260"/>
      <c r="G383" s="260"/>
      <c r="H383" s="262"/>
      <c r="I383" s="262"/>
      <c r="J383" s="262"/>
      <c r="K383" s="262"/>
      <c r="L383" s="260"/>
      <c r="M383" s="260"/>
    </row>
    <row r="384" spans="1:13" ht="15">
      <c r="A384" s="260"/>
      <c r="B384" s="260"/>
      <c r="C384" s="260"/>
      <c r="D384" s="260"/>
      <c r="E384" s="260"/>
      <c r="F384" s="260"/>
      <c r="G384" s="260"/>
      <c r="H384" s="262"/>
      <c r="I384" s="262"/>
      <c r="J384" s="262"/>
      <c r="K384" s="262"/>
      <c r="L384" s="260"/>
      <c r="M384" s="260"/>
    </row>
    <row r="385" spans="1:13" ht="15">
      <c r="A385" s="260"/>
      <c r="B385" s="260"/>
      <c r="C385" s="260"/>
      <c r="D385" s="260"/>
      <c r="E385" s="260"/>
      <c r="F385" s="260"/>
      <c r="G385" s="260"/>
      <c r="H385" s="262"/>
      <c r="I385" s="262"/>
      <c r="J385" s="262"/>
      <c r="K385" s="262"/>
      <c r="L385" s="260"/>
      <c r="M385" s="260"/>
    </row>
    <row r="386" spans="1:13" ht="15">
      <c r="A386" s="260"/>
      <c r="B386" s="260"/>
      <c r="C386" s="260"/>
      <c r="D386" s="260"/>
      <c r="E386" s="260"/>
      <c r="F386" s="260"/>
      <c r="G386" s="260" t="s">
        <v>555</v>
      </c>
      <c r="H386" s="262"/>
      <c r="I386" s="262"/>
      <c r="J386" s="262"/>
      <c r="K386" s="262"/>
      <c r="L386" s="260"/>
      <c r="M386" s="260"/>
    </row>
    <row r="387" spans="1:13" ht="15">
      <c r="A387" s="260"/>
      <c r="B387" s="260"/>
      <c r="C387" s="260"/>
      <c r="D387" s="260"/>
      <c r="E387" s="260"/>
      <c r="F387" s="260"/>
      <c r="G387" s="260"/>
      <c r="H387" s="262"/>
      <c r="I387" s="262"/>
      <c r="J387" s="262"/>
      <c r="K387" s="262"/>
      <c r="L387" s="260"/>
      <c r="M387" s="260"/>
    </row>
    <row r="388" spans="1:13" ht="15">
      <c r="A388" s="260"/>
      <c r="B388" s="260"/>
      <c r="C388" s="260"/>
      <c r="D388" s="260"/>
      <c r="E388" s="260"/>
      <c r="F388" s="260"/>
      <c r="G388" s="260" t="s">
        <v>556</v>
      </c>
      <c r="H388" s="262"/>
      <c r="I388" s="262"/>
      <c r="J388" s="262"/>
      <c r="K388" s="262"/>
      <c r="L388" s="260"/>
      <c r="M388" s="260"/>
    </row>
    <row r="389" spans="1:13" ht="15">
      <c r="A389" s="260"/>
      <c r="B389" s="260"/>
      <c r="C389" s="260"/>
      <c r="D389" s="260"/>
      <c r="E389" s="260"/>
      <c r="F389" s="260"/>
      <c r="G389" s="260"/>
      <c r="H389" s="262"/>
      <c r="I389" s="262"/>
      <c r="J389" s="262"/>
      <c r="K389" s="262"/>
      <c r="L389" s="260"/>
      <c r="M389" s="260"/>
    </row>
    <row r="390" spans="1:13" ht="15">
      <c r="A390" s="260"/>
      <c r="B390" s="260"/>
      <c r="C390" s="260"/>
      <c r="D390" s="260"/>
      <c r="E390" s="260"/>
      <c r="F390" s="260"/>
      <c r="G390" s="260"/>
      <c r="H390" s="262"/>
      <c r="I390" s="262"/>
      <c r="J390" s="262"/>
      <c r="K390" s="262"/>
      <c r="L390" s="260"/>
      <c r="M390" s="260"/>
    </row>
    <row r="391" spans="1:13" ht="15">
      <c r="A391" s="260"/>
      <c r="B391" s="260"/>
      <c r="C391" s="260"/>
      <c r="D391" s="260"/>
      <c r="E391" s="260"/>
      <c r="F391" s="260"/>
      <c r="G391" s="260"/>
      <c r="H391" s="262"/>
      <c r="I391" s="262"/>
      <c r="J391" s="262"/>
      <c r="K391" s="262"/>
      <c r="L391" s="260"/>
      <c r="M391" s="260"/>
    </row>
    <row r="392" spans="1:13" ht="15">
      <c r="A392" s="260"/>
      <c r="B392" s="260"/>
      <c r="C392" s="260"/>
      <c r="D392" s="260"/>
      <c r="E392" s="260"/>
      <c r="F392" s="260"/>
      <c r="G392" s="260"/>
      <c r="H392" s="262"/>
      <c r="I392" s="262"/>
      <c r="J392" s="262"/>
      <c r="K392" s="262"/>
      <c r="L392" s="260"/>
      <c r="M392" s="260"/>
    </row>
  </sheetData>
  <mergeCells count="12">
    <mergeCell ref="A381:D381"/>
    <mergeCell ref="A1:M1"/>
    <mergeCell ref="F4:F6"/>
    <mergeCell ref="A4:A6"/>
    <mergeCell ref="D4:D6"/>
    <mergeCell ref="B4:B6"/>
    <mergeCell ref="G4:M4"/>
    <mergeCell ref="H5:L5"/>
    <mergeCell ref="G5:G6"/>
    <mergeCell ref="M5:M6"/>
    <mergeCell ref="E4:E6"/>
    <mergeCell ref="C4:C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80" r:id="rId3"/>
  <headerFooter alignWithMargins="0">
    <oddHeader>&amp;RZałącznik nr  2
do uchwały Rady Gminy V/17/2007
z dnia25 stycznia 2007 r.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75" zoomScaleNormal="75" workbookViewId="0" topLeftCell="D13">
      <selection activeCell="K21" sqref="K21"/>
    </sheetView>
  </sheetViews>
  <sheetFormatPr defaultColWidth="9.00390625" defaultRowHeight="12.75"/>
  <cols>
    <col min="1" max="1" width="5.625" style="2" customWidth="1"/>
    <col min="2" max="2" width="6.875" style="2" customWidth="1"/>
    <col min="3" max="4" width="7.75390625" style="2" customWidth="1"/>
    <col min="5" max="5" width="15.625" style="2" customWidth="1"/>
    <col min="6" max="6" width="12.00390625" style="2" customWidth="1"/>
    <col min="7" max="7" width="12.375" style="2" customWidth="1"/>
    <col min="8" max="9" width="10.75390625" style="2" customWidth="1"/>
    <col min="10" max="10" width="10.87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451" t="s">
        <v>108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10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1" t="s">
        <v>48</v>
      </c>
    </row>
    <row r="3" spans="1:14" s="55" customFormat="1" ht="19.5" customHeight="1" thickBot="1">
      <c r="A3" s="440" t="s">
        <v>74</v>
      </c>
      <c r="B3" s="440" t="s">
        <v>2</v>
      </c>
      <c r="C3" s="440" t="s">
        <v>47</v>
      </c>
      <c r="D3" s="453" t="s">
        <v>167</v>
      </c>
      <c r="E3" s="441" t="s">
        <v>151</v>
      </c>
      <c r="F3" s="444" t="s">
        <v>164</v>
      </c>
      <c r="G3" s="444" t="s">
        <v>107</v>
      </c>
      <c r="H3" s="444"/>
      <c r="I3" s="444"/>
      <c r="J3" s="444"/>
      <c r="K3" s="445"/>
      <c r="L3" s="473"/>
      <c r="M3" s="443"/>
      <c r="N3" s="443" t="s">
        <v>166</v>
      </c>
    </row>
    <row r="4" spans="1:14" s="55" customFormat="1" ht="19.5" customHeight="1" thickBot="1">
      <c r="A4" s="440"/>
      <c r="B4" s="440"/>
      <c r="C4" s="440"/>
      <c r="D4" s="449"/>
      <c r="E4" s="442"/>
      <c r="F4" s="442"/>
      <c r="G4" s="446" t="s">
        <v>94</v>
      </c>
      <c r="H4" s="475" t="s">
        <v>20</v>
      </c>
      <c r="I4" s="475"/>
      <c r="J4" s="475"/>
      <c r="K4" s="476"/>
      <c r="L4" s="473" t="s">
        <v>69</v>
      </c>
      <c r="M4" s="443" t="s">
        <v>72</v>
      </c>
      <c r="N4" s="443"/>
    </row>
    <row r="5" spans="1:14" s="55" customFormat="1" ht="29.25" customHeight="1" thickBot="1">
      <c r="A5" s="440"/>
      <c r="B5" s="440"/>
      <c r="C5" s="440"/>
      <c r="D5" s="449"/>
      <c r="E5" s="443"/>
      <c r="F5" s="443"/>
      <c r="G5" s="447"/>
      <c r="H5" s="477" t="s">
        <v>499</v>
      </c>
      <c r="I5" s="477" t="s">
        <v>500</v>
      </c>
      <c r="J5" s="477" t="s">
        <v>502</v>
      </c>
      <c r="K5" s="480" t="s">
        <v>503</v>
      </c>
      <c r="L5" s="473"/>
      <c r="M5" s="443"/>
      <c r="N5" s="443"/>
    </row>
    <row r="6" spans="1:14" s="55" customFormat="1" ht="19.5" customHeight="1">
      <c r="A6" s="440"/>
      <c r="B6" s="440"/>
      <c r="C6" s="440"/>
      <c r="D6" s="449"/>
      <c r="E6" s="443"/>
      <c r="F6" s="443"/>
      <c r="G6" s="447"/>
      <c r="H6" s="478"/>
      <c r="I6" s="478"/>
      <c r="J6" s="478"/>
      <c r="K6" s="454"/>
      <c r="L6" s="473"/>
      <c r="M6" s="443"/>
      <c r="N6" s="443"/>
    </row>
    <row r="7" spans="1:14" s="55" customFormat="1" ht="19.5" customHeight="1">
      <c r="A7" s="440"/>
      <c r="B7" s="440"/>
      <c r="C7" s="440"/>
      <c r="D7" s="450"/>
      <c r="E7" s="443"/>
      <c r="F7" s="443"/>
      <c r="G7" s="447"/>
      <c r="H7" s="479"/>
      <c r="I7" s="479"/>
      <c r="J7" s="479"/>
      <c r="K7" s="452"/>
      <c r="L7" s="473"/>
      <c r="M7" s="443"/>
      <c r="N7" s="443"/>
    </row>
    <row r="8" spans="1:14" ht="7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140">
        <v>7</v>
      </c>
      <c r="H8" s="170">
        <v>8</v>
      </c>
      <c r="I8" s="170">
        <v>9</v>
      </c>
      <c r="J8" s="170">
        <v>10</v>
      </c>
      <c r="K8" s="182">
        <v>11</v>
      </c>
      <c r="L8" s="159">
        <v>12</v>
      </c>
      <c r="M8" s="20">
        <v>13</v>
      </c>
      <c r="N8" s="20">
        <v>14</v>
      </c>
    </row>
    <row r="9" spans="1:14" ht="134.25" customHeight="1">
      <c r="A9" s="33" t="s">
        <v>13</v>
      </c>
      <c r="B9" s="23" t="s">
        <v>261</v>
      </c>
      <c r="C9" s="23" t="s">
        <v>260</v>
      </c>
      <c r="D9" s="281"/>
      <c r="E9" s="104" t="s">
        <v>485</v>
      </c>
      <c r="F9" s="23">
        <v>1692340</v>
      </c>
      <c r="G9" s="145">
        <v>1682580</v>
      </c>
      <c r="H9" s="116">
        <v>6399</v>
      </c>
      <c r="I9" s="116">
        <v>280000</v>
      </c>
      <c r="J9" s="127" t="s">
        <v>492</v>
      </c>
      <c r="K9" s="177">
        <v>1269255</v>
      </c>
      <c r="L9" s="160"/>
      <c r="M9" s="23"/>
      <c r="N9" s="23" t="s">
        <v>487</v>
      </c>
    </row>
    <row r="10" spans="1:14" ht="108.75" customHeight="1">
      <c r="A10" s="34" t="s">
        <v>14</v>
      </c>
      <c r="B10" s="24">
        <v>600</v>
      </c>
      <c r="C10" s="24">
        <v>60016</v>
      </c>
      <c r="D10" s="24">
        <v>6050</v>
      </c>
      <c r="E10" s="282" t="s">
        <v>486</v>
      </c>
      <c r="F10" s="24">
        <v>120000</v>
      </c>
      <c r="G10" s="146">
        <v>10000</v>
      </c>
      <c r="H10" s="116">
        <v>10000</v>
      </c>
      <c r="I10" s="116"/>
      <c r="J10" s="127" t="s">
        <v>493</v>
      </c>
      <c r="K10" s="177"/>
      <c r="L10" s="161"/>
      <c r="M10" s="24">
        <v>110000</v>
      </c>
      <c r="N10" s="24" t="s">
        <v>487</v>
      </c>
    </row>
    <row r="11" spans="1:14" ht="51">
      <c r="A11" s="34" t="s">
        <v>15</v>
      </c>
      <c r="B11" s="24">
        <v>750</v>
      </c>
      <c r="C11" s="24">
        <v>75023</v>
      </c>
      <c r="D11" s="24">
        <v>6060</v>
      </c>
      <c r="E11" s="282" t="s">
        <v>488</v>
      </c>
      <c r="F11" s="24">
        <v>30000</v>
      </c>
      <c r="G11" s="146">
        <v>10000</v>
      </c>
      <c r="H11" s="116">
        <v>10000</v>
      </c>
      <c r="I11" s="116"/>
      <c r="J11" s="127" t="s">
        <v>165</v>
      </c>
      <c r="K11" s="177"/>
      <c r="L11" s="161">
        <v>10000</v>
      </c>
      <c r="M11" s="24">
        <v>10000</v>
      </c>
      <c r="N11" s="24" t="s">
        <v>487</v>
      </c>
    </row>
    <row r="12" spans="1:14" ht="69.75" customHeight="1">
      <c r="A12" s="34" t="s">
        <v>1</v>
      </c>
      <c r="B12" s="24">
        <v>801</v>
      </c>
      <c r="C12" s="24">
        <v>80110</v>
      </c>
      <c r="D12" s="24"/>
      <c r="E12" s="282" t="s">
        <v>489</v>
      </c>
      <c r="F12" s="24">
        <v>2340000</v>
      </c>
      <c r="G12" s="146">
        <v>2300000</v>
      </c>
      <c r="H12" s="116">
        <v>5000</v>
      </c>
      <c r="I12" s="116">
        <v>340000</v>
      </c>
      <c r="J12" s="127" t="s">
        <v>490</v>
      </c>
      <c r="K12" s="177">
        <v>1725000</v>
      </c>
      <c r="L12" s="161"/>
      <c r="M12" s="24"/>
      <c r="N12" s="62" t="s">
        <v>487</v>
      </c>
    </row>
    <row r="13" spans="1:14" ht="83.25" customHeight="1">
      <c r="A13" s="277" t="s">
        <v>21</v>
      </c>
      <c r="B13" s="278">
        <v>900</v>
      </c>
      <c r="C13" s="278">
        <v>90002</v>
      </c>
      <c r="D13" s="278">
        <v>6050</v>
      </c>
      <c r="E13" s="284" t="s">
        <v>491</v>
      </c>
      <c r="F13" s="278">
        <v>160234</v>
      </c>
      <c r="G13" s="279">
        <v>40780</v>
      </c>
      <c r="H13" s="116">
        <v>2980</v>
      </c>
      <c r="I13" s="116">
        <v>37800</v>
      </c>
      <c r="J13" s="127"/>
      <c r="K13" s="177"/>
      <c r="L13" s="280"/>
      <c r="M13" s="278"/>
      <c r="N13" s="278" t="s">
        <v>487</v>
      </c>
    </row>
    <row r="14" spans="1:14" ht="22.5" customHeight="1">
      <c r="A14" s="474" t="s">
        <v>158</v>
      </c>
      <c r="B14" s="474"/>
      <c r="C14" s="474"/>
      <c r="D14" s="474"/>
      <c r="E14" s="474"/>
      <c r="F14" s="71">
        <f>SUM(F9:F13)</f>
        <v>4342574</v>
      </c>
      <c r="G14" s="151">
        <f>SUM(G9:G13)</f>
        <v>4043360</v>
      </c>
      <c r="H14" s="171">
        <f>SUM(H9:H13)</f>
        <v>34379</v>
      </c>
      <c r="I14" s="171">
        <f>SUM(I9:I13)</f>
        <v>657800</v>
      </c>
      <c r="J14" s="171">
        <v>356926</v>
      </c>
      <c r="K14" s="371">
        <f>SUM(K9:K13)</f>
        <v>2994255</v>
      </c>
      <c r="L14" s="372">
        <f>SUM(L9:L13)</f>
        <v>10000</v>
      </c>
      <c r="M14" s="71">
        <f>SUM(M9:M13)</f>
        <v>120000</v>
      </c>
      <c r="N14" s="72" t="s">
        <v>56</v>
      </c>
    </row>
    <row r="15" spans="8:11" ht="12.75">
      <c r="H15" s="7"/>
      <c r="I15" s="7"/>
      <c r="J15" s="7"/>
      <c r="K15" s="7"/>
    </row>
    <row r="16" spans="1:11" ht="12.75">
      <c r="A16" s="2" t="s">
        <v>100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12.75">
      <c r="A17" s="2" t="s">
        <v>95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 ht="12.75">
      <c r="A18" s="2" t="s">
        <v>96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ht="12.75">
      <c r="A19" s="2" t="s">
        <v>97</v>
      </c>
      <c r="C19" s="7"/>
      <c r="D19" s="7"/>
      <c r="E19" s="7"/>
      <c r="F19" s="7"/>
      <c r="G19" s="7"/>
      <c r="H19" s="7"/>
      <c r="I19" s="7"/>
      <c r="J19" s="7"/>
      <c r="K19" s="7" t="s">
        <v>530</v>
      </c>
    </row>
    <row r="20" spans="3:11" ht="12.75">
      <c r="C20" s="7"/>
      <c r="D20" s="7"/>
      <c r="E20" s="7"/>
      <c r="F20" s="7"/>
      <c r="G20" s="7"/>
      <c r="H20" s="7"/>
      <c r="I20" s="7"/>
      <c r="J20" s="7"/>
      <c r="K20" s="7"/>
    </row>
    <row r="21" spans="1:11" ht="14.25">
      <c r="A21" s="77" t="s">
        <v>168</v>
      </c>
      <c r="C21" s="7"/>
      <c r="D21" s="7"/>
      <c r="E21" s="7"/>
      <c r="F21" s="7"/>
      <c r="G21" s="7"/>
      <c r="H21" s="7"/>
      <c r="I21" s="7"/>
      <c r="J21" s="7"/>
      <c r="K21" s="7" t="s">
        <v>534</v>
      </c>
    </row>
    <row r="22" spans="3:11" ht="12.75">
      <c r="C22" s="7"/>
      <c r="D22" s="7"/>
      <c r="E22" s="7"/>
      <c r="F22" s="7"/>
      <c r="G22" s="7"/>
      <c r="H22" s="7"/>
      <c r="I22" s="7"/>
      <c r="J22" s="7"/>
      <c r="K22" s="7"/>
    </row>
    <row r="23" spans="3:11" ht="12.75">
      <c r="C23" s="7"/>
      <c r="D23" s="7"/>
      <c r="E23" s="7"/>
      <c r="F23" s="7"/>
      <c r="G23" s="7"/>
      <c r="H23" s="7"/>
      <c r="I23" s="7"/>
      <c r="J23" s="7"/>
      <c r="K23" s="7"/>
    </row>
    <row r="24" spans="3:11" ht="12.75">
      <c r="C24" s="7"/>
      <c r="D24" s="7"/>
      <c r="E24" s="7"/>
      <c r="F24" s="7"/>
      <c r="G24" s="7"/>
      <c r="H24" s="7"/>
      <c r="I24" s="7"/>
      <c r="J24" s="7"/>
      <c r="K24" s="7"/>
    </row>
    <row r="25" spans="3:11" ht="12.75">
      <c r="C25" s="7"/>
      <c r="D25" s="7"/>
      <c r="E25" s="7"/>
      <c r="F25" s="7"/>
      <c r="G25" s="7"/>
      <c r="H25" s="7"/>
      <c r="I25" s="7"/>
      <c r="J25" s="7"/>
      <c r="K25" s="7"/>
    </row>
    <row r="26" spans="3:11" ht="12.75">
      <c r="C26" s="7"/>
      <c r="D26" s="7"/>
      <c r="E26" s="7"/>
      <c r="F26" s="7"/>
      <c r="G26" s="7"/>
      <c r="H26" s="7"/>
      <c r="I26" s="7"/>
      <c r="J26" s="7"/>
      <c r="K26" s="7"/>
    </row>
    <row r="27" spans="3:11" ht="12.75">
      <c r="C27" s="7"/>
      <c r="D27" s="7"/>
      <c r="E27" s="7"/>
      <c r="F27" s="7"/>
      <c r="G27" s="7"/>
      <c r="H27" s="7"/>
      <c r="I27" s="7"/>
      <c r="J27" s="7"/>
      <c r="K27" s="7"/>
    </row>
    <row r="28" spans="3:11" ht="12.75">
      <c r="C28" s="7"/>
      <c r="D28" s="7"/>
      <c r="E28" s="7"/>
      <c r="F28" s="7"/>
      <c r="G28" s="7"/>
      <c r="H28" s="7"/>
      <c r="I28" s="7"/>
      <c r="J28" s="7"/>
      <c r="K28" s="7"/>
    </row>
    <row r="29" spans="3:11" ht="12.75">
      <c r="C29" s="7"/>
      <c r="D29" s="7"/>
      <c r="E29" s="7"/>
      <c r="F29" s="7"/>
      <c r="G29" s="7"/>
      <c r="H29" s="7"/>
      <c r="I29" s="7"/>
      <c r="J29" s="7"/>
      <c r="K29" s="7"/>
    </row>
    <row r="30" spans="3:11" ht="12.75">
      <c r="C30" s="7"/>
      <c r="D30" s="7"/>
      <c r="E30" s="7"/>
      <c r="F30" s="7"/>
      <c r="G30" s="7"/>
      <c r="H30" s="7"/>
      <c r="I30" s="7"/>
      <c r="J30" s="7"/>
      <c r="K30" s="7"/>
    </row>
    <row r="31" spans="3:11" ht="12.75">
      <c r="C31" s="7"/>
      <c r="D31" s="7"/>
      <c r="E31" s="7"/>
      <c r="F31" s="7"/>
      <c r="G31" s="7"/>
      <c r="H31" s="7"/>
      <c r="I31" s="7"/>
      <c r="J31" s="7"/>
      <c r="K31" s="7"/>
    </row>
    <row r="32" spans="3:11" ht="12.75">
      <c r="C32" s="7"/>
      <c r="D32" s="7"/>
      <c r="E32" s="7"/>
      <c r="F32" s="7"/>
      <c r="G32" s="7"/>
      <c r="H32" s="7"/>
      <c r="I32" s="7"/>
      <c r="J32" s="7"/>
      <c r="K32" s="7"/>
    </row>
    <row r="33" spans="3:11" ht="12.75">
      <c r="C33" s="7"/>
      <c r="D33" s="7"/>
      <c r="E33" s="7"/>
      <c r="F33" s="7"/>
      <c r="G33" s="7"/>
      <c r="H33" s="7"/>
      <c r="I33" s="7"/>
      <c r="J33" s="7"/>
      <c r="K33" s="7"/>
    </row>
    <row r="34" spans="3:11" ht="12.75">
      <c r="C34" s="7"/>
      <c r="D34" s="7"/>
      <c r="E34" s="7"/>
      <c r="F34" s="7"/>
      <c r="G34" s="7"/>
      <c r="H34" s="7"/>
      <c r="I34" s="7"/>
      <c r="J34" s="7"/>
      <c r="K34" s="7"/>
    </row>
    <row r="35" spans="3:11" ht="12.75">
      <c r="C35" s="7"/>
      <c r="D35" s="7"/>
      <c r="E35" s="7"/>
      <c r="F35" s="7"/>
      <c r="G35" s="7"/>
      <c r="H35" s="7"/>
      <c r="I35" s="7"/>
      <c r="J35" s="7"/>
      <c r="K35" s="7"/>
    </row>
    <row r="36" spans="3:11" ht="12.75">
      <c r="C36" s="7"/>
      <c r="D36" s="7"/>
      <c r="E36" s="7"/>
      <c r="F36" s="7"/>
      <c r="G36" s="7"/>
      <c r="H36" s="7"/>
      <c r="I36" s="7"/>
      <c r="J36" s="7"/>
      <c r="K36" s="7"/>
    </row>
    <row r="37" spans="3:11" ht="12.75">
      <c r="C37" s="7"/>
      <c r="D37" s="7"/>
      <c r="E37" s="7"/>
      <c r="F37" s="7"/>
      <c r="G37" s="7"/>
      <c r="H37" s="7"/>
      <c r="I37" s="7"/>
      <c r="J37" s="7"/>
      <c r="K37" s="7"/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4:E14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>&amp;R&amp;9Załącznik nr  3
do uchwały Rady Gminy V/17/2007
z dnia25 stycznia 2007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75" zoomScaleNormal="75" workbookViewId="0" topLeftCell="A13">
      <selection activeCell="J25" sqref="J25"/>
    </sheetView>
  </sheetViews>
  <sheetFormatPr defaultColWidth="9.00390625" defaultRowHeight="12.75"/>
  <cols>
    <col min="1" max="1" width="5.625" style="2" customWidth="1"/>
    <col min="2" max="2" width="6.875" style="2" customWidth="1"/>
    <col min="3" max="4" width="7.7539062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75390625" style="2" customWidth="1"/>
    <col min="10" max="10" width="10.87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451" t="s">
        <v>106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spans="1:12" ht="10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1" t="s">
        <v>48</v>
      </c>
    </row>
    <row r="3" spans="1:12" s="55" customFormat="1" ht="19.5" customHeight="1" thickBot="1">
      <c r="A3" s="440" t="s">
        <v>74</v>
      </c>
      <c r="B3" s="440" t="s">
        <v>2</v>
      </c>
      <c r="C3" s="440" t="s">
        <v>47</v>
      </c>
      <c r="D3" s="453" t="s">
        <v>167</v>
      </c>
      <c r="E3" s="441" t="s">
        <v>169</v>
      </c>
      <c r="F3" s="444" t="s">
        <v>164</v>
      </c>
      <c r="G3" s="444" t="s">
        <v>107</v>
      </c>
      <c r="H3" s="444"/>
      <c r="I3" s="444"/>
      <c r="J3" s="444"/>
      <c r="K3" s="445"/>
      <c r="L3" s="473" t="s">
        <v>166</v>
      </c>
    </row>
    <row r="4" spans="1:12" s="55" customFormat="1" ht="19.5" customHeight="1" thickBot="1">
      <c r="A4" s="440"/>
      <c r="B4" s="440"/>
      <c r="C4" s="440"/>
      <c r="D4" s="449"/>
      <c r="E4" s="442"/>
      <c r="F4" s="442"/>
      <c r="G4" s="446" t="s">
        <v>94</v>
      </c>
      <c r="H4" s="475" t="s">
        <v>20</v>
      </c>
      <c r="I4" s="475"/>
      <c r="J4" s="475"/>
      <c r="K4" s="476"/>
      <c r="L4" s="473"/>
    </row>
    <row r="5" spans="1:12" s="55" customFormat="1" ht="29.25" customHeight="1" thickBot="1">
      <c r="A5" s="440"/>
      <c r="B5" s="440"/>
      <c r="C5" s="440"/>
      <c r="D5" s="449"/>
      <c r="E5" s="443"/>
      <c r="F5" s="443"/>
      <c r="G5" s="447"/>
      <c r="H5" s="477" t="s">
        <v>499</v>
      </c>
      <c r="I5" s="477" t="s">
        <v>500</v>
      </c>
      <c r="J5" s="477" t="s">
        <v>502</v>
      </c>
      <c r="K5" s="480" t="s">
        <v>501</v>
      </c>
      <c r="L5" s="473"/>
    </row>
    <row r="6" spans="1:12" s="55" customFormat="1" ht="19.5" customHeight="1">
      <c r="A6" s="440"/>
      <c r="B6" s="440"/>
      <c r="C6" s="440"/>
      <c r="D6" s="449"/>
      <c r="E6" s="443"/>
      <c r="F6" s="443"/>
      <c r="G6" s="447"/>
      <c r="H6" s="478"/>
      <c r="I6" s="478"/>
      <c r="J6" s="478"/>
      <c r="K6" s="454"/>
      <c r="L6" s="473"/>
    </row>
    <row r="7" spans="1:12" s="55" customFormat="1" ht="19.5" customHeight="1">
      <c r="A7" s="440"/>
      <c r="B7" s="440"/>
      <c r="C7" s="440"/>
      <c r="D7" s="450"/>
      <c r="E7" s="443"/>
      <c r="F7" s="443"/>
      <c r="G7" s="447"/>
      <c r="H7" s="479"/>
      <c r="I7" s="479"/>
      <c r="J7" s="479"/>
      <c r="K7" s="452"/>
      <c r="L7" s="473"/>
    </row>
    <row r="8" spans="1:12" ht="7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140">
        <v>7</v>
      </c>
      <c r="H8" s="170">
        <v>8</v>
      </c>
      <c r="I8" s="170">
        <v>9</v>
      </c>
      <c r="J8" s="170">
        <v>10</v>
      </c>
      <c r="K8" s="182">
        <v>11</v>
      </c>
      <c r="L8" s="159">
        <v>12</v>
      </c>
    </row>
    <row r="9" spans="1:12" ht="79.5" customHeight="1">
      <c r="A9" s="33" t="s">
        <v>13</v>
      </c>
      <c r="B9" s="23" t="s">
        <v>261</v>
      </c>
      <c r="C9" s="23" t="s">
        <v>260</v>
      </c>
      <c r="D9" s="23">
        <v>6050</v>
      </c>
      <c r="E9" s="104" t="s">
        <v>494</v>
      </c>
      <c r="F9" s="23">
        <v>39000</v>
      </c>
      <c r="G9" s="145">
        <v>39000</v>
      </c>
      <c r="H9" s="116">
        <v>39000</v>
      </c>
      <c r="I9" s="116"/>
      <c r="J9" s="127" t="s">
        <v>165</v>
      </c>
      <c r="K9" s="177"/>
      <c r="L9" s="160" t="s">
        <v>487</v>
      </c>
    </row>
    <row r="10" spans="1:12" ht="51">
      <c r="A10" s="34" t="s">
        <v>14</v>
      </c>
      <c r="B10" s="24" t="s">
        <v>261</v>
      </c>
      <c r="C10" s="24" t="s">
        <v>260</v>
      </c>
      <c r="D10" s="24">
        <v>6050</v>
      </c>
      <c r="E10" s="282" t="s">
        <v>495</v>
      </c>
      <c r="F10" s="24">
        <v>10000</v>
      </c>
      <c r="G10" s="146">
        <v>10000</v>
      </c>
      <c r="H10" s="116">
        <v>5000</v>
      </c>
      <c r="I10" s="116"/>
      <c r="J10" s="127" t="s">
        <v>498</v>
      </c>
      <c r="K10" s="177"/>
      <c r="L10" s="161" t="s">
        <v>487</v>
      </c>
    </row>
    <row r="11" spans="1:12" ht="51">
      <c r="A11" s="34" t="s">
        <v>15</v>
      </c>
      <c r="B11" s="24">
        <v>600</v>
      </c>
      <c r="C11" s="24">
        <v>60016</v>
      </c>
      <c r="D11" s="24">
        <v>6050</v>
      </c>
      <c r="E11" s="282" t="s">
        <v>496</v>
      </c>
      <c r="F11" s="24">
        <v>60000</v>
      </c>
      <c r="G11" s="146">
        <v>60000</v>
      </c>
      <c r="H11" s="116">
        <v>30000</v>
      </c>
      <c r="I11" s="116"/>
      <c r="J11" s="127" t="s">
        <v>526</v>
      </c>
      <c r="K11" s="177"/>
      <c r="L11" s="161" t="s">
        <v>487</v>
      </c>
    </row>
    <row r="12" spans="1:12" ht="51">
      <c r="A12" s="34" t="s">
        <v>1</v>
      </c>
      <c r="B12" s="24">
        <v>900</v>
      </c>
      <c r="C12" s="24">
        <v>90015</v>
      </c>
      <c r="D12" s="24">
        <v>6050</v>
      </c>
      <c r="E12" s="282" t="s">
        <v>497</v>
      </c>
      <c r="F12" s="24">
        <v>12000</v>
      </c>
      <c r="G12" s="146">
        <v>12000</v>
      </c>
      <c r="H12" s="116">
        <v>12000</v>
      </c>
      <c r="I12" s="116"/>
      <c r="J12" s="127" t="s">
        <v>165</v>
      </c>
      <c r="K12" s="177"/>
      <c r="L12" s="161" t="s">
        <v>487</v>
      </c>
    </row>
    <row r="13" spans="1:12" ht="22.5" customHeight="1" thickBot="1">
      <c r="A13" s="448" t="s">
        <v>158</v>
      </c>
      <c r="B13" s="437"/>
      <c r="C13" s="437"/>
      <c r="D13" s="437"/>
      <c r="E13" s="438"/>
      <c r="F13" s="71">
        <f>SUM(F9:F12)</f>
        <v>121000</v>
      </c>
      <c r="G13" s="155">
        <f>SUM(G9:G12)</f>
        <v>121000</v>
      </c>
      <c r="H13" s="334">
        <f>SUM(H9:H12)</f>
        <v>86000</v>
      </c>
      <c r="I13" s="164">
        <f>SUM(I9:I13)</f>
        <v>0</v>
      </c>
      <c r="J13" s="334">
        <v>35000</v>
      </c>
      <c r="K13" s="178">
        <f>SUM(K9:K12)</f>
        <v>0</v>
      </c>
      <c r="L13" s="382" t="s">
        <v>56</v>
      </c>
    </row>
    <row r="14" spans="8:12" ht="12.75">
      <c r="H14" s="7"/>
      <c r="I14" s="7"/>
      <c r="J14" s="7"/>
      <c r="K14" s="7"/>
      <c r="L14" s="7"/>
    </row>
    <row r="15" spans="1:12" ht="12.75">
      <c r="A15" s="2" t="s">
        <v>100</v>
      </c>
      <c r="H15" s="7"/>
      <c r="I15" s="7"/>
      <c r="J15" s="7"/>
      <c r="K15" s="7"/>
      <c r="L15" s="7"/>
    </row>
    <row r="16" spans="1:12" ht="12.75">
      <c r="A16" s="2" t="s">
        <v>95</v>
      </c>
      <c r="H16" s="7"/>
      <c r="I16" s="7"/>
      <c r="J16" s="7"/>
      <c r="K16" s="7"/>
      <c r="L16" s="7"/>
    </row>
    <row r="17" spans="1:12" ht="12.75">
      <c r="A17" s="2" t="s">
        <v>96</v>
      </c>
      <c r="H17" s="7"/>
      <c r="I17" s="7"/>
      <c r="J17" s="7"/>
      <c r="K17" s="7"/>
      <c r="L17" s="7"/>
    </row>
    <row r="18" spans="1:12" ht="12.75">
      <c r="A18" s="2" t="s">
        <v>97</v>
      </c>
      <c r="H18" s="7"/>
      <c r="I18" s="7"/>
      <c r="J18" s="7"/>
      <c r="K18" s="7"/>
      <c r="L18" s="7"/>
    </row>
    <row r="19" spans="8:12" ht="12.75">
      <c r="H19" s="7"/>
      <c r="I19" s="7"/>
      <c r="J19" s="7"/>
      <c r="K19" s="7"/>
      <c r="L19" s="7"/>
    </row>
    <row r="20" spans="1:12" ht="14.25">
      <c r="A20" s="77" t="s">
        <v>168</v>
      </c>
      <c r="H20" s="7"/>
      <c r="I20" s="7"/>
      <c r="J20" s="7"/>
      <c r="K20" s="7"/>
      <c r="L20" s="7"/>
    </row>
    <row r="21" spans="8:12" ht="12.75">
      <c r="H21" s="7"/>
      <c r="I21" s="7"/>
      <c r="J21" s="7"/>
      <c r="K21" s="7"/>
      <c r="L21" s="7"/>
    </row>
    <row r="22" spans="8:12" ht="12.75">
      <c r="H22" s="7"/>
      <c r="I22" s="7"/>
      <c r="J22" s="7"/>
      <c r="K22" s="7"/>
      <c r="L22" s="7"/>
    </row>
    <row r="23" spans="8:12" ht="12.75">
      <c r="H23" s="7"/>
      <c r="I23" s="7" t="s">
        <v>535</v>
      </c>
      <c r="J23" s="7"/>
      <c r="K23" s="7"/>
      <c r="L23" s="7"/>
    </row>
    <row r="24" spans="8:12" ht="12.75">
      <c r="H24" s="7"/>
      <c r="I24" s="7"/>
      <c r="J24" s="7"/>
      <c r="K24" s="7"/>
      <c r="L24" s="7"/>
    </row>
    <row r="25" spans="8:12" ht="12.75">
      <c r="H25" s="7"/>
      <c r="I25" s="7"/>
      <c r="J25" s="7" t="s">
        <v>536</v>
      </c>
      <c r="K25" s="7"/>
      <c r="L25" s="7"/>
    </row>
    <row r="26" spans="8:12" ht="12.75">
      <c r="H26" s="7"/>
      <c r="I26" s="7"/>
      <c r="J26" s="7"/>
      <c r="K26" s="7"/>
      <c r="L26" s="7"/>
    </row>
    <row r="27" spans="8:12" ht="12.75">
      <c r="H27" s="7"/>
      <c r="I27" s="7"/>
      <c r="J27" s="7"/>
      <c r="K27" s="7"/>
      <c r="L27" s="7"/>
    </row>
    <row r="28" spans="8:12" ht="12.75">
      <c r="H28" s="7"/>
      <c r="I28" s="7"/>
      <c r="J28" s="7"/>
      <c r="K28" s="7"/>
      <c r="L28" s="7"/>
    </row>
    <row r="29" spans="8:12" ht="12.75">
      <c r="H29" s="7"/>
      <c r="I29" s="7"/>
      <c r="J29" s="7"/>
      <c r="K29" s="7"/>
      <c r="L29" s="7"/>
    </row>
    <row r="30" spans="8:12" ht="12.75">
      <c r="H30" s="7"/>
      <c r="I30" s="7"/>
      <c r="J30" s="7"/>
      <c r="K30" s="7"/>
      <c r="L30" s="7"/>
    </row>
    <row r="31" spans="8:12" ht="12.75">
      <c r="H31" s="7"/>
      <c r="I31" s="7"/>
      <c r="J31" s="7"/>
      <c r="K31" s="7"/>
      <c r="L31" s="7"/>
    </row>
    <row r="32" spans="8:12" ht="12.75">
      <c r="H32" s="7"/>
      <c r="I32" s="7"/>
      <c r="J32" s="7"/>
      <c r="K32" s="7"/>
      <c r="L32" s="7"/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1" r:id="rId1"/>
  <headerFooter alignWithMargins="0">
    <oddHeader>&amp;R&amp;9Załącznik nr 3a
do uchwały Rady Gminy V/17/2007
z dnia25 stycznia 2007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D1">
      <selection activeCell="L46" sqref="L46"/>
    </sheetView>
  </sheetViews>
  <sheetFormatPr defaultColWidth="9.00390625" defaultRowHeight="12.75"/>
  <cols>
    <col min="1" max="1" width="3.625" style="14" bestFit="1" customWidth="1"/>
    <col min="2" max="2" width="19.875" style="14" customWidth="1"/>
    <col min="3" max="3" width="13.00390625" style="14" customWidth="1"/>
    <col min="4" max="4" width="10.375" style="14" customWidth="1"/>
    <col min="5" max="5" width="12.00390625" style="14" customWidth="1"/>
    <col min="6" max="6" width="9.125" style="14" customWidth="1"/>
    <col min="7" max="7" width="7.25390625" style="14" customWidth="1"/>
    <col min="8" max="9" width="10.75390625" style="14" customWidth="1"/>
    <col min="10" max="10" width="10.875" style="14" customWidth="1"/>
    <col min="11" max="11" width="7.75390625" style="14" customWidth="1"/>
    <col min="12" max="12" width="9.75390625" style="14" customWidth="1"/>
    <col min="13" max="13" width="11.75390625" style="14" customWidth="1"/>
    <col min="14" max="14" width="13.75390625" style="14" customWidth="1"/>
    <col min="15" max="15" width="8.25390625" style="14" customWidth="1"/>
    <col min="16" max="16" width="7.875" style="14" customWidth="1"/>
    <col min="17" max="17" width="8.75390625" style="14" customWidth="1"/>
    <col min="18" max="16384" width="10.25390625" style="14" customWidth="1"/>
  </cols>
  <sheetData>
    <row r="1" spans="1:17" ht="12.75">
      <c r="A1" s="439" t="s">
        <v>152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</row>
    <row r="2" ht="12" thickBot="1"/>
    <row r="3" spans="1:17" ht="12" thickBot="1">
      <c r="A3" s="528" t="s">
        <v>74</v>
      </c>
      <c r="B3" s="528" t="s">
        <v>109</v>
      </c>
      <c r="C3" s="504" t="s">
        <v>110</v>
      </c>
      <c r="D3" s="511" t="s">
        <v>172</v>
      </c>
      <c r="E3" s="542" t="s">
        <v>157</v>
      </c>
      <c r="F3" s="525" t="s">
        <v>6</v>
      </c>
      <c r="G3" s="525"/>
      <c r="H3" s="525" t="s">
        <v>107</v>
      </c>
      <c r="I3" s="525"/>
      <c r="J3" s="525"/>
      <c r="K3" s="526"/>
      <c r="L3" s="527"/>
      <c r="M3" s="528"/>
      <c r="N3" s="528"/>
      <c r="O3" s="528"/>
      <c r="P3" s="528"/>
      <c r="Q3" s="528"/>
    </row>
    <row r="4" spans="1:17" ht="12" thickBot="1">
      <c r="A4" s="528"/>
      <c r="B4" s="528"/>
      <c r="C4" s="504"/>
      <c r="D4" s="504"/>
      <c r="E4" s="509"/>
      <c r="F4" s="509" t="s">
        <v>154</v>
      </c>
      <c r="G4" s="510" t="s">
        <v>155</v>
      </c>
      <c r="H4" s="529" t="s">
        <v>101</v>
      </c>
      <c r="I4" s="529"/>
      <c r="J4" s="529"/>
      <c r="K4" s="530"/>
      <c r="L4" s="527"/>
      <c r="M4" s="528"/>
      <c r="N4" s="528"/>
      <c r="O4" s="528"/>
      <c r="P4" s="528"/>
      <c r="Q4" s="528"/>
    </row>
    <row r="5" spans="1:17" ht="12" thickBot="1">
      <c r="A5" s="528"/>
      <c r="B5" s="528"/>
      <c r="C5" s="504"/>
      <c r="D5" s="504"/>
      <c r="E5" s="504"/>
      <c r="F5" s="504"/>
      <c r="G5" s="511"/>
      <c r="H5" s="533" t="s">
        <v>529</v>
      </c>
      <c r="I5" s="531">
        <v>9</v>
      </c>
      <c r="J5" s="531"/>
      <c r="K5" s="532"/>
      <c r="L5" s="527"/>
      <c r="M5" s="528"/>
      <c r="N5" s="528"/>
      <c r="O5" s="528"/>
      <c r="P5" s="528"/>
      <c r="Q5" s="528"/>
    </row>
    <row r="6" spans="1:17" ht="14.25" customHeight="1">
      <c r="A6" s="528"/>
      <c r="B6" s="528"/>
      <c r="C6" s="504"/>
      <c r="D6" s="504"/>
      <c r="E6" s="504"/>
      <c r="F6" s="504"/>
      <c r="G6" s="511"/>
      <c r="H6" s="534"/>
      <c r="I6" s="536" t="s">
        <v>113</v>
      </c>
      <c r="J6" s="536"/>
      <c r="K6" s="537"/>
      <c r="L6" s="527"/>
      <c r="M6" s="528" t="s">
        <v>111</v>
      </c>
      <c r="N6" s="528"/>
      <c r="O6" s="528"/>
      <c r="P6" s="528"/>
      <c r="Q6" s="528"/>
    </row>
    <row r="7" spans="1:17" ht="12.75" customHeight="1">
      <c r="A7" s="528"/>
      <c r="B7" s="528"/>
      <c r="C7" s="504"/>
      <c r="D7" s="504"/>
      <c r="E7" s="504"/>
      <c r="F7" s="504"/>
      <c r="G7" s="511"/>
      <c r="H7" s="535"/>
      <c r="I7" s="535" t="s">
        <v>114</v>
      </c>
      <c r="J7" s="538" t="s">
        <v>115</v>
      </c>
      <c r="K7" s="539"/>
      <c r="L7" s="527"/>
      <c r="M7" s="504" t="s">
        <v>116</v>
      </c>
      <c r="N7" s="504" t="s">
        <v>115</v>
      </c>
      <c r="O7" s="504"/>
      <c r="P7" s="504"/>
      <c r="Q7" s="504"/>
    </row>
    <row r="8" spans="1:17" ht="48" customHeight="1">
      <c r="A8" s="528"/>
      <c r="B8" s="528"/>
      <c r="C8" s="504"/>
      <c r="D8" s="504"/>
      <c r="E8" s="504"/>
      <c r="F8" s="504"/>
      <c r="G8" s="511"/>
      <c r="H8" s="535"/>
      <c r="I8" s="535"/>
      <c r="J8" s="172" t="s">
        <v>156</v>
      </c>
      <c r="K8" s="184" t="s">
        <v>117</v>
      </c>
      <c r="L8" s="157" t="s">
        <v>118</v>
      </c>
      <c r="M8" s="504"/>
      <c r="N8" s="53" t="s">
        <v>119</v>
      </c>
      <c r="O8" s="53" t="s">
        <v>156</v>
      </c>
      <c r="P8" s="53" t="s">
        <v>117</v>
      </c>
      <c r="Q8" s="53" t="s">
        <v>120</v>
      </c>
    </row>
    <row r="9" spans="1:17" ht="7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3">
        <v>7</v>
      </c>
      <c r="H9" s="173">
        <v>8</v>
      </c>
      <c r="I9" s="173">
        <v>9</v>
      </c>
      <c r="J9" s="173">
        <v>10</v>
      </c>
      <c r="K9" s="185">
        <v>11</v>
      </c>
      <c r="L9" s="158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</row>
    <row r="10" spans="1:17" s="74" customFormat="1" ht="11.25">
      <c r="A10" s="64">
        <v>1</v>
      </c>
      <c r="B10" s="73" t="s">
        <v>121</v>
      </c>
      <c r="C10" s="507" t="s">
        <v>56</v>
      </c>
      <c r="D10" s="508"/>
      <c r="E10" s="299">
        <v>3982580</v>
      </c>
      <c r="F10" s="299">
        <v>988325</v>
      </c>
      <c r="G10" s="300">
        <v>2994255</v>
      </c>
      <c r="H10" s="301">
        <v>3982580</v>
      </c>
      <c r="I10" s="301">
        <v>988325</v>
      </c>
      <c r="J10" s="301">
        <v>620000</v>
      </c>
      <c r="K10" s="302"/>
      <c r="L10" s="303">
        <v>368325</v>
      </c>
      <c r="M10" s="299">
        <v>2994255</v>
      </c>
      <c r="N10" s="299">
        <v>2994255</v>
      </c>
      <c r="O10" s="299"/>
      <c r="P10" s="299"/>
      <c r="Q10" s="299"/>
    </row>
    <row r="11" spans="1:17" ht="12.75">
      <c r="A11" s="541" t="s">
        <v>122</v>
      </c>
      <c r="B11" s="154" t="s">
        <v>123</v>
      </c>
      <c r="C11" s="505" t="s">
        <v>517</v>
      </c>
      <c r="D11" s="512"/>
      <c r="E11" s="512"/>
      <c r="F11" s="513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</row>
    <row r="12" spans="1:17" ht="12.75">
      <c r="A12" s="541"/>
      <c r="B12" s="154" t="s">
        <v>124</v>
      </c>
      <c r="C12" s="518" t="s">
        <v>515</v>
      </c>
      <c r="D12" s="519"/>
      <c r="E12" s="306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</row>
    <row r="13" spans="1:17" ht="12.75">
      <c r="A13" s="541"/>
      <c r="B13" s="154" t="s">
        <v>125</v>
      </c>
      <c r="C13" s="505" t="s">
        <v>514</v>
      </c>
      <c r="D13" s="512"/>
      <c r="E13" s="306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</row>
    <row r="14" spans="1:17" ht="12.75">
      <c r="A14" s="541"/>
      <c r="B14" s="154" t="s">
        <v>126</v>
      </c>
      <c r="C14" s="514" t="s">
        <v>533</v>
      </c>
      <c r="D14" s="515"/>
      <c r="E14" s="516"/>
      <c r="F14" s="516"/>
      <c r="G14" s="516"/>
      <c r="H14" s="516"/>
      <c r="I14" s="516"/>
      <c r="J14" s="517"/>
      <c r="K14" s="304"/>
      <c r="L14" s="304"/>
      <c r="M14" s="304"/>
      <c r="N14" s="304"/>
      <c r="O14" s="304"/>
      <c r="P14" s="304"/>
      <c r="Q14" s="304"/>
    </row>
    <row r="15" spans="1:17" ht="11.25">
      <c r="A15" s="541"/>
      <c r="B15" s="65" t="s">
        <v>127</v>
      </c>
      <c r="C15" s="314"/>
      <c r="D15" s="314" t="s">
        <v>516</v>
      </c>
      <c r="E15" s="314">
        <v>1682580</v>
      </c>
      <c r="F15" s="314">
        <v>413325</v>
      </c>
      <c r="G15" s="307">
        <v>1269255</v>
      </c>
      <c r="H15" s="308">
        <v>1682580</v>
      </c>
      <c r="I15" s="308">
        <v>413325</v>
      </c>
      <c r="J15" s="308">
        <v>280000</v>
      </c>
      <c r="K15" s="315"/>
      <c r="L15" s="309">
        <v>133325</v>
      </c>
      <c r="M15" s="309">
        <v>1269255</v>
      </c>
      <c r="N15" s="309">
        <v>1269255</v>
      </c>
      <c r="O15" s="309"/>
      <c r="P15" s="309"/>
      <c r="Q15" s="314"/>
    </row>
    <row r="16" spans="1:17" ht="11.25">
      <c r="A16" s="541"/>
      <c r="B16" s="65" t="s">
        <v>170</v>
      </c>
      <c r="C16" s="500"/>
      <c r="D16" s="500"/>
      <c r="E16" s="314">
        <v>1682580</v>
      </c>
      <c r="F16" s="314">
        <v>413325</v>
      </c>
      <c r="G16" s="309">
        <v>1269255</v>
      </c>
      <c r="H16" s="310">
        <v>1682580</v>
      </c>
      <c r="I16" s="310">
        <v>413325</v>
      </c>
      <c r="J16" s="310">
        <v>280000</v>
      </c>
      <c r="K16" s="316"/>
      <c r="L16" s="320">
        <v>133325</v>
      </c>
      <c r="M16" s="320">
        <v>1269255</v>
      </c>
      <c r="N16" s="320">
        <v>1269255</v>
      </c>
      <c r="O16" s="304"/>
      <c r="P16" s="304"/>
      <c r="Q16" s="499"/>
    </row>
    <row r="17" spans="1:17" ht="12.75">
      <c r="A17" s="541"/>
      <c r="B17" s="65" t="s">
        <v>69</v>
      </c>
      <c r="C17" s="491"/>
      <c r="D17" s="491"/>
      <c r="E17" s="314"/>
      <c r="F17" s="314"/>
      <c r="G17" s="246"/>
      <c r="H17" s="246"/>
      <c r="I17" s="246"/>
      <c r="J17" s="246"/>
      <c r="K17" s="317"/>
      <c r="L17" s="304"/>
      <c r="M17" s="304"/>
      <c r="N17" s="304"/>
      <c r="O17" s="304"/>
      <c r="P17" s="304"/>
      <c r="Q17" s="499"/>
    </row>
    <row r="18" spans="1:17" ht="12.75">
      <c r="A18" s="541"/>
      <c r="B18" s="65" t="s">
        <v>72</v>
      </c>
      <c r="C18" s="491"/>
      <c r="D18" s="491"/>
      <c r="E18" s="314"/>
      <c r="F18" s="314"/>
      <c r="G18" s="246"/>
      <c r="H18" s="246"/>
      <c r="I18" s="246"/>
      <c r="J18" s="246"/>
      <c r="K18" s="317"/>
      <c r="L18" s="304"/>
      <c r="M18" s="304"/>
      <c r="N18" s="304"/>
      <c r="O18" s="304"/>
      <c r="P18" s="304"/>
      <c r="Q18" s="499"/>
    </row>
    <row r="19" spans="1:17" ht="12.75">
      <c r="A19" s="541"/>
      <c r="B19" s="65" t="s">
        <v>173</v>
      </c>
      <c r="C19" s="523"/>
      <c r="D19" s="523"/>
      <c r="E19" s="314"/>
      <c r="F19" s="314"/>
      <c r="G19" s="313"/>
      <c r="H19" s="246"/>
      <c r="I19" s="246"/>
      <c r="J19" s="246"/>
      <c r="K19" s="317"/>
      <c r="L19" s="304"/>
      <c r="M19" s="304"/>
      <c r="N19" s="304"/>
      <c r="O19" s="304"/>
      <c r="P19" s="304"/>
      <c r="Q19" s="499"/>
    </row>
    <row r="20" spans="1:17" ht="11.25">
      <c r="A20" s="541" t="s">
        <v>128</v>
      </c>
      <c r="B20" s="65" t="s">
        <v>123</v>
      </c>
      <c r="C20" s="505" t="s">
        <v>517</v>
      </c>
      <c r="D20" s="524"/>
      <c r="E20" s="524"/>
      <c r="F20" s="506"/>
      <c r="G20" s="304"/>
      <c r="H20" s="312"/>
      <c r="I20" s="311"/>
      <c r="J20" s="311"/>
      <c r="K20" s="318"/>
      <c r="L20" s="304"/>
      <c r="M20" s="304"/>
      <c r="N20" s="304"/>
      <c r="O20" s="304"/>
      <c r="P20" s="304"/>
      <c r="Q20" s="304"/>
    </row>
    <row r="21" spans="1:17" ht="11.25">
      <c r="A21" s="541"/>
      <c r="B21" s="65" t="s">
        <v>124</v>
      </c>
      <c r="C21" s="505" t="s">
        <v>518</v>
      </c>
      <c r="D21" s="506"/>
      <c r="E21" s="304"/>
      <c r="F21" s="304"/>
      <c r="G21" s="304"/>
      <c r="H21" s="298"/>
      <c r="I21" s="297"/>
      <c r="J21" s="297"/>
      <c r="K21" s="305"/>
      <c r="L21" s="304"/>
      <c r="M21" s="304"/>
      <c r="N21" s="304"/>
      <c r="O21" s="304"/>
      <c r="P21" s="304"/>
      <c r="Q21" s="304"/>
    </row>
    <row r="22" spans="1:17" ht="11.25">
      <c r="A22" s="541"/>
      <c r="B22" s="65" t="s">
        <v>125</v>
      </c>
      <c r="C22" s="505" t="s">
        <v>519</v>
      </c>
      <c r="D22" s="506"/>
      <c r="E22" s="304"/>
      <c r="F22" s="304"/>
      <c r="G22" s="304"/>
      <c r="H22" s="298"/>
      <c r="I22" s="297"/>
      <c r="J22" s="297"/>
      <c r="K22" s="305"/>
      <c r="L22" s="304"/>
      <c r="M22" s="304"/>
      <c r="N22" s="304"/>
      <c r="O22" s="304"/>
      <c r="P22" s="304"/>
      <c r="Q22" s="304"/>
    </row>
    <row r="23" spans="1:17" ht="11.25">
      <c r="A23" s="541"/>
      <c r="B23" s="65" t="s">
        <v>126</v>
      </c>
      <c r="C23" s="520" t="s">
        <v>520</v>
      </c>
      <c r="D23" s="521"/>
      <c r="E23" s="521"/>
      <c r="F23" s="521"/>
      <c r="G23" s="522"/>
      <c r="H23" s="298"/>
      <c r="I23" s="297"/>
      <c r="J23" s="297"/>
      <c r="K23" s="305"/>
      <c r="L23" s="304"/>
      <c r="M23" s="304"/>
      <c r="N23" s="304"/>
      <c r="O23" s="304"/>
      <c r="P23" s="304"/>
      <c r="Q23" s="304"/>
    </row>
    <row r="24" spans="1:17" ht="11.25">
      <c r="A24" s="541"/>
      <c r="B24" s="65" t="s">
        <v>127</v>
      </c>
      <c r="C24" s="314"/>
      <c r="D24" s="314" t="s">
        <v>521</v>
      </c>
      <c r="E24" s="314">
        <v>2300000</v>
      </c>
      <c r="F24" s="314">
        <v>575000</v>
      </c>
      <c r="G24" s="314">
        <v>1725000</v>
      </c>
      <c r="H24" s="187">
        <v>2300000</v>
      </c>
      <c r="I24" s="175">
        <v>575000</v>
      </c>
      <c r="J24" s="175">
        <v>340000</v>
      </c>
      <c r="K24" s="319"/>
      <c r="L24" s="322">
        <v>235000</v>
      </c>
      <c r="M24" s="322">
        <v>1725000</v>
      </c>
      <c r="N24" s="314">
        <v>1725000</v>
      </c>
      <c r="O24" s="314"/>
      <c r="P24" s="314"/>
      <c r="Q24" s="314"/>
    </row>
    <row r="25" spans="1:17" ht="11.25">
      <c r="A25" s="541"/>
      <c r="B25" s="65" t="s">
        <v>170</v>
      </c>
      <c r="C25" s="500"/>
      <c r="D25" s="500"/>
      <c r="E25" s="314">
        <v>2300000</v>
      </c>
      <c r="F25" s="314">
        <v>575000</v>
      </c>
      <c r="G25" s="314">
        <v>1725000</v>
      </c>
      <c r="H25" s="324">
        <v>2300000</v>
      </c>
      <c r="I25" s="321">
        <v>575000</v>
      </c>
      <c r="J25" s="321">
        <v>340000</v>
      </c>
      <c r="K25" s="305"/>
      <c r="L25" s="320">
        <v>235000</v>
      </c>
      <c r="M25" s="320">
        <v>1725000</v>
      </c>
      <c r="N25" s="320">
        <v>1725000</v>
      </c>
      <c r="O25" s="499"/>
      <c r="P25" s="499"/>
      <c r="Q25" s="499"/>
    </row>
    <row r="26" spans="1:17" ht="11.25">
      <c r="A26" s="541"/>
      <c r="B26" s="65" t="s">
        <v>69</v>
      </c>
      <c r="C26" s="491"/>
      <c r="D26" s="491"/>
      <c r="E26" s="314"/>
      <c r="F26" s="314"/>
      <c r="G26" s="314"/>
      <c r="H26" s="298"/>
      <c r="I26" s="297"/>
      <c r="J26" s="297"/>
      <c r="K26" s="305"/>
      <c r="L26" s="304"/>
      <c r="M26" s="304"/>
      <c r="N26" s="304"/>
      <c r="O26" s="499"/>
      <c r="P26" s="499"/>
      <c r="Q26" s="499"/>
    </row>
    <row r="27" spans="1:17" ht="11.25">
      <c r="A27" s="541"/>
      <c r="B27" s="65" t="s">
        <v>72</v>
      </c>
      <c r="C27" s="491"/>
      <c r="D27" s="491"/>
      <c r="E27" s="314"/>
      <c r="F27" s="314"/>
      <c r="G27" s="314"/>
      <c r="H27" s="298"/>
      <c r="I27" s="297"/>
      <c r="J27" s="297"/>
      <c r="K27" s="305"/>
      <c r="L27" s="304"/>
      <c r="M27" s="304"/>
      <c r="N27" s="304"/>
      <c r="O27" s="499"/>
      <c r="P27" s="499"/>
      <c r="Q27" s="499"/>
    </row>
    <row r="28" spans="1:17" ht="11.25">
      <c r="A28" s="541"/>
      <c r="B28" s="65" t="s">
        <v>173</v>
      </c>
      <c r="C28" s="491"/>
      <c r="D28" s="491"/>
      <c r="E28" s="314"/>
      <c r="F28" s="314"/>
      <c r="G28" s="314"/>
      <c r="H28" s="298"/>
      <c r="I28" s="297"/>
      <c r="J28" s="297"/>
      <c r="K28" s="305"/>
      <c r="L28" s="304"/>
      <c r="M28" s="304"/>
      <c r="N28" s="304"/>
      <c r="O28" s="499"/>
      <c r="P28" s="499"/>
      <c r="Q28" s="499"/>
    </row>
    <row r="29" spans="1:17" ht="11.25">
      <c r="A29" s="66" t="s">
        <v>129</v>
      </c>
      <c r="B29" s="65" t="s">
        <v>130</v>
      </c>
      <c r="C29" s="493"/>
      <c r="D29" s="494"/>
      <c r="E29" s="495"/>
      <c r="F29" s="495"/>
      <c r="G29" s="495"/>
      <c r="H29" s="496"/>
      <c r="I29" s="496"/>
      <c r="J29" s="496"/>
      <c r="K29" s="497"/>
      <c r="L29" s="495"/>
      <c r="M29" s="495"/>
      <c r="N29" s="495"/>
      <c r="O29" s="495"/>
      <c r="P29" s="495"/>
      <c r="Q29" s="498"/>
    </row>
    <row r="30" spans="1:17" s="74" customFormat="1" ht="11.25">
      <c r="A30" s="67">
        <v>2</v>
      </c>
      <c r="B30" s="75" t="s">
        <v>131</v>
      </c>
      <c r="C30" s="492" t="s">
        <v>56</v>
      </c>
      <c r="D30" s="492"/>
      <c r="E30" s="54"/>
      <c r="F30" s="54"/>
      <c r="G30" s="54"/>
      <c r="H30" s="186"/>
      <c r="I30" s="174"/>
      <c r="J30" s="174"/>
      <c r="K30" s="323"/>
      <c r="L30" s="54"/>
      <c r="M30" s="54"/>
      <c r="N30" s="54"/>
      <c r="O30" s="54"/>
      <c r="P30" s="54"/>
      <c r="Q30" s="54"/>
    </row>
    <row r="31" spans="1:17" ht="12" thickBot="1">
      <c r="A31" s="541" t="s">
        <v>132</v>
      </c>
      <c r="B31" s="65" t="s">
        <v>123</v>
      </c>
      <c r="C31" s="483"/>
      <c r="D31" s="484"/>
      <c r="E31" s="484"/>
      <c r="F31" s="484"/>
      <c r="G31" s="484"/>
      <c r="H31" s="485"/>
      <c r="I31" s="485"/>
      <c r="J31" s="485"/>
      <c r="K31" s="486"/>
      <c r="L31" s="484"/>
      <c r="M31" s="484"/>
      <c r="N31" s="484"/>
      <c r="O31" s="484"/>
      <c r="P31" s="484"/>
      <c r="Q31" s="487"/>
    </row>
    <row r="32" spans="1:17" ht="11.25">
      <c r="A32" s="541"/>
      <c r="B32" s="65" t="s">
        <v>124</v>
      </c>
      <c r="C32" s="488"/>
      <c r="D32" s="489"/>
      <c r="E32" s="489"/>
      <c r="F32" s="489"/>
      <c r="G32" s="489"/>
      <c r="H32" s="484"/>
      <c r="I32" s="484"/>
      <c r="J32" s="484"/>
      <c r="K32" s="484"/>
      <c r="L32" s="489"/>
      <c r="M32" s="489"/>
      <c r="N32" s="489"/>
      <c r="O32" s="489"/>
      <c r="P32" s="489"/>
      <c r="Q32" s="490"/>
    </row>
    <row r="33" spans="1:17" ht="11.25">
      <c r="A33" s="541"/>
      <c r="B33" s="65" t="s">
        <v>125</v>
      </c>
      <c r="C33" s="488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90"/>
    </row>
    <row r="34" spans="1:17" ht="11.25">
      <c r="A34" s="541"/>
      <c r="B34" s="65" t="s">
        <v>126</v>
      </c>
      <c r="C34" s="488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90"/>
    </row>
    <row r="35" spans="1:17" ht="11.25">
      <c r="A35" s="541"/>
      <c r="B35" s="65" t="s">
        <v>127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11.25">
      <c r="A36" s="541"/>
      <c r="B36" s="65" t="s">
        <v>170</v>
      </c>
      <c r="C36" s="491"/>
      <c r="D36" s="491"/>
      <c r="E36" s="65"/>
      <c r="F36" s="65"/>
      <c r="G36" s="65"/>
      <c r="H36" s="491"/>
      <c r="I36" s="491"/>
      <c r="J36" s="491"/>
      <c r="K36" s="491"/>
      <c r="L36" s="491"/>
      <c r="M36" s="491"/>
      <c r="N36" s="491"/>
      <c r="O36" s="491"/>
      <c r="P36" s="491"/>
      <c r="Q36" s="491"/>
    </row>
    <row r="37" spans="1:17" ht="11.25">
      <c r="A37" s="541"/>
      <c r="B37" s="65" t="s">
        <v>69</v>
      </c>
      <c r="C37" s="491"/>
      <c r="D37" s="491"/>
      <c r="E37" s="65"/>
      <c r="F37" s="65"/>
      <c r="G37" s="65"/>
      <c r="H37" s="491"/>
      <c r="I37" s="491"/>
      <c r="J37" s="491"/>
      <c r="K37" s="491"/>
      <c r="L37" s="491"/>
      <c r="M37" s="491"/>
      <c r="N37" s="491"/>
      <c r="O37" s="491"/>
      <c r="P37" s="491"/>
      <c r="Q37" s="491"/>
    </row>
    <row r="38" spans="1:17" ht="11.25">
      <c r="A38" s="541"/>
      <c r="B38" s="65" t="s">
        <v>72</v>
      </c>
      <c r="C38" s="491"/>
      <c r="D38" s="491"/>
      <c r="E38" s="65"/>
      <c r="F38" s="65"/>
      <c r="G38" s="65"/>
      <c r="H38" s="491"/>
      <c r="I38" s="491"/>
      <c r="J38" s="491"/>
      <c r="K38" s="491"/>
      <c r="L38" s="491"/>
      <c r="M38" s="491"/>
      <c r="N38" s="491"/>
      <c r="O38" s="491"/>
      <c r="P38" s="491"/>
      <c r="Q38" s="491"/>
    </row>
    <row r="39" spans="1:17" ht="11.25">
      <c r="A39" s="541"/>
      <c r="B39" s="65" t="s">
        <v>173</v>
      </c>
      <c r="C39" s="491"/>
      <c r="D39" s="491"/>
      <c r="E39" s="65"/>
      <c r="F39" s="65"/>
      <c r="G39" s="65"/>
      <c r="H39" s="491"/>
      <c r="I39" s="491"/>
      <c r="J39" s="491"/>
      <c r="K39" s="491"/>
      <c r="L39" s="491"/>
      <c r="M39" s="491"/>
      <c r="N39" s="491"/>
      <c r="O39" s="491"/>
      <c r="P39" s="491"/>
      <c r="Q39" s="491"/>
    </row>
    <row r="40" spans="1:17" ht="11.25">
      <c r="A40" s="68" t="s">
        <v>133</v>
      </c>
      <c r="B40" s="69" t="s">
        <v>130</v>
      </c>
      <c r="C40" s="501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3"/>
    </row>
    <row r="41" spans="1:17" s="74" customFormat="1" ht="15" customHeight="1">
      <c r="A41" s="492" t="s">
        <v>134</v>
      </c>
      <c r="B41" s="492"/>
      <c r="C41" s="481" t="s">
        <v>56</v>
      </c>
      <c r="D41" s="482"/>
      <c r="E41" s="54">
        <v>3982580</v>
      </c>
      <c r="F41" s="54">
        <v>988325</v>
      </c>
      <c r="G41" s="54">
        <v>2994255</v>
      </c>
      <c r="H41" s="54">
        <v>3982580</v>
      </c>
      <c r="I41" s="54">
        <v>988325</v>
      </c>
      <c r="J41" s="54">
        <v>620000</v>
      </c>
      <c r="K41" s="54"/>
      <c r="L41" s="54">
        <v>368325</v>
      </c>
      <c r="M41" s="54">
        <v>2994255</v>
      </c>
      <c r="N41" s="54">
        <v>2994255</v>
      </c>
      <c r="O41" s="54"/>
      <c r="P41" s="54"/>
      <c r="Q41" s="54"/>
    </row>
    <row r="43" spans="1:10" ht="11.25">
      <c r="A43" s="540" t="s">
        <v>135</v>
      </c>
      <c r="B43" s="540"/>
      <c r="C43" s="540"/>
      <c r="D43" s="540"/>
      <c r="E43" s="540"/>
      <c r="F43" s="540"/>
      <c r="G43" s="540"/>
      <c r="H43" s="540"/>
      <c r="I43" s="540"/>
      <c r="J43" s="540"/>
    </row>
    <row r="44" spans="1:12" ht="11.25">
      <c r="A44" s="14" t="s">
        <v>153</v>
      </c>
      <c r="L44" s="14" t="s">
        <v>530</v>
      </c>
    </row>
    <row r="45" ht="11.25">
      <c r="A45" s="14" t="s">
        <v>171</v>
      </c>
    </row>
    <row r="46" ht="11.25">
      <c r="L46" s="14" t="s">
        <v>534</v>
      </c>
    </row>
  </sheetData>
  <mergeCells count="58"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C22:D22"/>
    <mergeCell ref="C23:G23"/>
    <mergeCell ref="C16:C19"/>
    <mergeCell ref="D16:D19"/>
    <mergeCell ref="C20:F20"/>
    <mergeCell ref="N7:Q7"/>
    <mergeCell ref="Q16:Q19"/>
    <mergeCell ref="C21:D21"/>
    <mergeCell ref="C10:D10"/>
    <mergeCell ref="F4:F8"/>
    <mergeCell ref="G4:G8"/>
    <mergeCell ref="C11:F11"/>
    <mergeCell ref="C14:J14"/>
    <mergeCell ref="C12:D12"/>
    <mergeCell ref="C13:D13"/>
    <mergeCell ref="C40:Q40"/>
    <mergeCell ref="N36:N39"/>
    <mergeCell ref="O36:O39"/>
    <mergeCell ref="P36:P39"/>
    <mergeCell ref="Q36:Q39"/>
    <mergeCell ref="M36:M39"/>
    <mergeCell ref="C30:D30"/>
    <mergeCell ref="C29:Q29"/>
    <mergeCell ref="O25:O28"/>
    <mergeCell ref="P25:P28"/>
    <mergeCell ref="C25:C28"/>
    <mergeCell ref="D25:D28"/>
    <mergeCell ref="Q25:Q28"/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 4
do uchwały Rady Gminy V/17/2007
z dnia25 stycznia 2007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E8" sqref="E8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bestFit="1" customWidth="1"/>
    <col min="4" max="4" width="16.25390625" style="2" hidden="1" customWidth="1"/>
    <col min="5" max="5" width="22.875" style="2" customWidth="1"/>
    <col min="6" max="7" width="9.125" style="2" customWidth="1"/>
    <col min="8" max="9" width="10.75390625" style="2" customWidth="1"/>
    <col min="10" max="10" width="10.875" style="2" customWidth="1"/>
    <col min="11" max="16384" width="9.125" style="2" customWidth="1"/>
  </cols>
  <sheetData>
    <row r="1" spans="1:5" ht="15" customHeight="1">
      <c r="A1" s="543" t="s">
        <v>174</v>
      </c>
      <c r="B1" s="543"/>
      <c r="C1" s="543"/>
      <c r="D1" s="543"/>
      <c r="E1" s="543"/>
    </row>
    <row r="2" spans="1:5" ht="15" customHeight="1">
      <c r="A2" s="543" t="s">
        <v>188</v>
      </c>
      <c r="B2" s="543"/>
      <c r="C2" s="543"/>
      <c r="D2" s="543"/>
      <c r="E2" s="543"/>
    </row>
    <row r="3" spans="5:11" ht="12.75">
      <c r="E3" s="7"/>
      <c r="F3" s="7"/>
      <c r="G3" s="7"/>
      <c r="H3" s="417"/>
      <c r="I3" s="417"/>
      <c r="J3" s="417"/>
      <c r="K3" s="417"/>
    </row>
    <row r="4" spans="5:11" ht="13.5" thickBot="1">
      <c r="E4" s="12" t="s">
        <v>48</v>
      </c>
      <c r="H4" s="417"/>
      <c r="I4" s="417"/>
      <c r="J4" s="417"/>
      <c r="K4" s="417"/>
    </row>
    <row r="5" spans="1:11" ht="15.75" thickBot="1">
      <c r="A5" s="78" t="s">
        <v>175</v>
      </c>
      <c r="B5" s="78" t="s">
        <v>5</v>
      </c>
      <c r="C5" s="78" t="s">
        <v>176</v>
      </c>
      <c r="D5" s="544" t="s">
        <v>8</v>
      </c>
      <c r="E5" s="545"/>
      <c r="H5" s="240"/>
      <c r="I5" s="240"/>
      <c r="J5" s="240"/>
      <c r="K5" s="240"/>
    </row>
    <row r="6" spans="1:11" ht="15.75" thickBot="1">
      <c r="A6" s="79"/>
      <c r="B6" s="79"/>
      <c r="C6" s="79" t="s">
        <v>4</v>
      </c>
      <c r="D6" s="80"/>
      <c r="E6" s="81" t="s">
        <v>178</v>
      </c>
      <c r="H6" s="7"/>
      <c r="I6" s="7"/>
      <c r="J6" s="7"/>
      <c r="K6" s="7"/>
    </row>
    <row r="7" spans="1:11" ht="15.75" thickBot="1">
      <c r="A7" s="79"/>
      <c r="B7" s="79"/>
      <c r="C7" s="79"/>
      <c r="E7" s="81" t="s">
        <v>101</v>
      </c>
      <c r="H7" s="7"/>
      <c r="I7" s="7"/>
      <c r="J7" s="7"/>
      <c r="K7" s="7"/>
    </row>
    <row r="8" spans="1:11" ht="9" customHeight="1" thickBot="1">
      <c r="A8" s="82">
        <v>1</v>
      </c>
      <c r="B8" s="82">
        <v>2</v>
      </c>
      <c r="C8" s="82">
        <v>3</v>
      </c>
      <c r="D8" s="82"/>
      <c r="E8" s="82">
        <v>4</v>
      </c>
      <c r="H8" s="7"/>
      <c r="I8" s="7"/>
      <c r="J8" s="7"/>
      <c r="K8" s="7"/>
    </row>
    <row r="9" spans="1:11" ht="19.5" customHeight="1">
      <c r="A9" s="83" t="s">
        <v>13</v>
      </c>
      <c r="B9" s="84" t="s">
        <v>179</v>
      </c>
      <c r="C9" s="83"/>
      <c r="D9" s="84"/>
      <c r="E9" s="84">
        <v>10762432</v>
      </c>
      <c r="H9" s="7"/>
      <c r="I9" s="7"/>
      <c r="J9" s="7"/>
      <c r="K9" s="7"/>
    </row>
    <row r="10" spans="1:11" ht="19.5" customHeight="1">
      <c r="A10" s="85" t="s">
        <v>14</v>
      </c>
      <c r="B10" s="86" t="s">
        <v>107</v>
      </c>
      <c r="C10" s="415"/>
      <c r="D10" s="416"/>
      <c r="E10" s="86">
        <v>11108094</v>
      </c>
      <c r="H10" s="7"/>
      <c r="I10" s="7"/>
      <c r="J10" s="7"/>
      <c r="K10" s="7"/>
    </row>
    <row r="11" spans="1:11" ht="19.5" customHeight="1">
      <c r="A11" s="85"/>
      <c r="B11" s="86" t="s">
        <v>180</v>
      </c>
      <c r="C11" s="85"/>
      <c r="D11" s="86"/>
      <c r="E11" s="86">
        <v>0</v>
      </c>
      <c r="H11" s="7"/>
      <c r="I11" s="7"/>
      <c r="J11" s="7"/>
      <c r="K11" s="7"/>
    </row>
    <row r="12" spans="1:11" ht="19.5" customHeight="1" thickBot="1">
      <c r="A12" s="87"/>
      <c r="B12" s="88" t="s">
        <v>181</v>
      </c>
      <c r="C12" s="87"/>
      <c r="D12" s="88"/>
      <c r="E12" s="88">
        <v>345662</v>
      </c>
      <c r="H12" s="7"/>
      <c r="I12" s="7"/>
      <c r="J12" s="7"/>
      <c r="K12" s="7"/>
    </row>
    <row r="13" spans="1:11" ht="19.5" customHeight="1" thickBot="1">
      <c r="A13" s="78" t="s">
        <v>11</v>
      </c>
      <c r="B13" s="89" t="s">
        <v>182</v>
      </c>
      <c r="C13" s="90"/>
      <c r="D13" s="91"/>
      <c r="E13" s="91">
        <v>345662</v>
      </c>
      <c r="H13" s="7"/>
      <c r="I13" s="7"/>
      <c r="J13" s="7"/>
      <c r="K13" s="7"/>
    </row>
    <row r="14" spans="1:11" ht="19.5" customHeight="1" thickBot="1">
      <c r="A14" s="546" t="s">
        <v>29</v>
      </c>
      <c r="B14" s="547"/>
      <c r="C14" s="92"/>
      <c r="D14" s="93"/>
      <c r="E14" s="93">
        <v>676352</v>
      </c>
      <c r="H14" s="7"/>
      <c r="I14" s="7"/>
      <c r="J14" s="7"/>
      <c r="K14" s="7"/>
    </row>
    <row r="15" spans="1:11" ht="19.5" customHeight="1">
      <c r="A15" s="94" t="s">
        <v>13</v>
      </c>
      <c r="B15" s="95" t="s">
        <v>22</v>
      </c>
      <c r="C15" s="94" t="s">
        <v>30</v>
      </c>
      <c r="D15" s="95"/>
      <c r="E15" s="95">
        <v>340000</v>
      </c>
      <c r="H15" s="7"/>
      <c r="I15" s="7"/>
      <c r="J15" s="7"/>
      <c r="K15" s="7"/>
    </row>
    <row r="16" spans="1:11" ht="19.5" customHeight="1">
      <c r="A16" s="85" t="s">
        <v>14</v>
      </c>
      <c r="B16" s="86" t="s">
        <v>23</v>
      </c>
      <c r="C16" s="85" t="s">
        <v>30</v>
      </c>
      <c r="D16" s="86"/>
      <c r="E16" s="86">
        <v>317800</v>
      </c>
      <c r="H16" s="7"/>
      <c r="I16" s="7"/>
      <c r="J16" s="7"/>
      <c r="K16" s="7"/>
    </row>
    <row r="17" spans="1:11" ht="49.5" customHeight="1">
      <c r="A17" s="85" t="s">
        <v>15</v>
      </c>
      <c r="B17" s="96" t="s">
        <v>183</v>
      </c>
      <c r="C17" s="85" t="s">
        <v>60</v>
      </c>
      <c r="D17" s="86"/>
      <c r="E17" s="86">
        <v>0</v>
      </c>
      <c r="H17" s="7"/>
      <c r="I17" s="7"/>
      <c r="J17" s="7"/>
      <c r="K17" s="7"/>
    </row>
    <row r="18" spans="1:11" ht="19.5" customHeight="1">
      <c r="A18" s="85" t="s">
        <v>1</v>
      </c>
      <c r="B18" s="86" t="s">
        <v>32</v>
      </c>
      <c r="C18" s="85" t="s">
        <v>61</v>
      </c>
      <c r="D18" s="86">
        <v>0</v>
      </c>
      <c r="E18" s="86">
        <v>0</v>
      </c>
      <c r="H18" s="7"/>
      <c r="I18" s="7"/>
      <c r="J18" s="7"/>
      <c r="K18" s="7"/>
    </row>
    <row r="19" spans="1:11" ht="19.5" customHeight="1">
      <c r="A19" s="85" t="s">
        <v>21</v>
      </c>
      <c r="B19" s="86" t="s">
        <v>184</v>
      </c>
      <c r="C19" s="85" t="s">
        <v>62</v>
      </c>
      <c r="D19" s="86"/>
      <c r="E19" s="86">
        <v>0</v>
      </c>
      <c r="H19" s="7"/>
      <c r="I19" s="7"/>
      <c r="J19" s="7"/>
      <c r="K19" s="7"/>
    </row>
    <row r="20" spans="1:11" ht="19.5" customHeight="1">
      <c r="A20" s="85" t="s">
        <v>24</v>
      </c>
      <c r="B20" s="86" t="s">
        <v>25</v>
      </c>
      <c r="C20" s="85" t="s">
        <v>31</v>
      </c>
      <c r="D20" s="86"/>
      <c r="E20" s="86">
        <v>18552</v>
      </c>
      <c r="H20" s="7"/>
      <c r="I20" s="7"/>
      <c r="J20" s="7"/>
      <c r="K20" s="7"/>
    </row>
    <row r="21" spans="1:11" ht="19.5" customHeight="1">
      <c r="A21" s="85" t="s">
        <v>27</v>
      </c>
      <c r="B21" s="86" t="s">
        <v>185</v>
      </c>
      <c r="C21" s="85" t="s">
        <v>35</v>
      </c>
      <c r="D21" s="86"/>
      <c r="E21" s="86">
        <v>0</v>
      </c>
      <c r="H21" s="7"/>
      <c r="I21" s="7"/>
      <c r="J21" s="7"/>
      <c r="K21" s="7"/>
    </row>
    <row r="22" spans="1:11" ht="19.5" customHeight="1">
      <c r="A22" s="85" t="s">
        <v>34</v>
      </c>
      <c r="B22" s="86" t="s">
        <v>59</v>
      </c>
      <c r="C22" s="85" t="s">
        <v>186</v>
      </c>
      <c r="D22" s="86"/>
      <c r="E22" s="86">
        <v>0</v>
      </c>
      <c r="H22" s="7"/>
      <c r="I22" s="7"/>
      <c r="J22" s="7"/>
      <c r="K22" s="7"/>
    </row>
    <row r="23" spans="1:11" ht="19.5" customHeight="1" thickBot="1">
      <c r="A23" s="83" t="s">
        <v>57</v>
      </c>
      <c r="B23" s="84" t="s">
        <v>58</v>
      </c>
      <c r="C23" s="83" t="s">
        <v>33</v>
      </c>
      <c r="D23" s="84"/>
      <c r="E23" s="84">
        <v>0</v>
      </c>
      <c r="H23" s="7"/>
      <c r="I23" s="7"/>
      <c r="J23" s="7"/>
      <c r="K23" s="7"/>
    </row>
    <row r="24" spans="1:11" ht="19.5" customHeight="1" thickBot="1">
      <c r="A24" s="546" t="s">
        <v>187</v>
      </c>
      <c r="B24" s="547"/>
      <c r="C24" s="92"/>
      <c r="D24" s="93"/>
      <c r="E24" s="93">
        <f>SUM(E25:E32)</f>
        <v>330690</v>
      </c>
      <c r="H24" s="7"/>
      <c r="I24" s="7"/>
      <c r="J24" s="7"/>
      <c r="K24" s="7"/>
    </row>
    <row r="25" spans="1:11" ht="19.5" customHeight="1">
      <c r="A25" s="97" t="s">
        <v>13</v>
      </c>
      <c r="B25" s="98" t="s">
        <v>63</v>
      </c>
      <c r="C25" s="97" t="s">
        <v>37</v>
      </c>
      <c r="D25" s="98"/>
      <c r="E25" s="98">
        <v>50863</v>
      </c>
      <c r="H25" s="7"/>
      <c r="I25" s="7"/>
      <c r="J25" s="7"/>
      <c r="K25" s="7"/>
    </row>
    <row r="26" spans="1:11" ht="19.5" customHeight="1">
      <c r="A26" s="85" t="s">
        <v>14</v>
      </c>
      <c r="B26" s="86" t="s">
        <v>36</v>
      </c>
      <c r="C26" s="85" t="s">
        <v>37</v>
      </c>
      <c r="D26" s="86"/>
      <c r="E26" s="86">
        <v>279827</v>
      </c>
      <c r="H26" s="7"/>
      <c r="I26" s="7"/>
      <c r="J26" s="7"/>
      <c r="K26" s="7"/>
    </row>
    <row r="27" spans="1:11" ht="49.5" customHeight="1">
      <c r="A27" s="85" t="s">
        <v>15</v>
      </c>
      <c r="B27" s="96" t="s">
        <v>189</v>
      </c>
      <c r="C27" s="85" t="s">
        <v>67</v>
      </c>
      <c r="D27" s="86"/>
      <c r="E27" s="86">
        <v>0</v>
      </c>
      <c r="H27" s="7"/>
      <c r="I27" s="7"/>
      <c r="J27" s="7"/>
      <c r="K27" s="7"/>
    </row>
    <row r="28" spans="1:11" ht="19.5" customHeight="1">
      <c r="A28" s="85" t="s">
        <v>1</v>
      </c>
      <c r="B28" s="86" t="s">
        <v>64</v>
      </c>
      <c r="C28" s="85" t="s">
        <v>55</v>
      </c>
      <c r="D28" s="86"/>
      <c r="E28" s="86">
        <v>0</v>
      </c>
      <c r="H28" s="7"/>
      <c r="I28" s="7"/>
      <c r="J28" s="7"/>
      <c r="K28" s="7"/>
    </row>
    <row r="29" spans="1:11" ht="19.5" customHeight="1">
      <c r="A29" s="85" t="s">
        <v>21</v>
      </c>
      <c r="B29" s="86" t="s">
        <v>65</v>
      </c>
      <c r="C29" s="85" t="s">
        <v>39</v>
      </c>
      <c r="D29" s="86"/>
      <c r="E29" s="86">
        <v>0</v>
      </c>
      <c r="H29" s="7"/>
      <c r="I29" s="7"/>
      <c r="J29" s="7"/>
      <c r="K29" s="7"/>
    </row>
    <row r="30" spans="1:11" ht="19.5" customHeight="1">
      <c r="A30" s="85" t="s">
        <v>24</v>
      </c>
      <c r="B30" s="86" t="s">
        <v>26</v>
      </c>
      <c r="C30" s="85" t="s">
        <v>40</v>
      </c>
      <c r="D30" s="86"/>
      <c r="E30" s="86">
        <v>0</v>
      </c>
      <c r="H30" s="7"/>
      <c r="I30" s="7"/>
      <c r="J30" s="7"/>
      <c r="K30" s="7"/>
    </row>
    <row r="31" spans="1:11" ht="19.5" customHeight="1">
      <c r="A31" s="85" t="s">
        <v>27</v>
      </c>
      <c r="B31" s="99" t="s">
        <v>66</v>
      </c>
      <c r="C31" s="100" t="s">
        <v>41</v>
      </c>
      <c r="D31" s="99"/>
      <c r="E31" s="99">
        <v>0</v>
      </c>
      <c r="H31" s="7"/>
      <c r="I31" s="7"/>
      <c r="J31" s="7"/>
      <c r="K31" s="7"/>
    </row>
    <row r="32" spans="1:11" ht="19.5" customHeight="1" thickBot="1">
      <c r="A32" s="101" t="s">
        <v>34</v>
      </c>
      <c r="B32" s="102" t="s">
        <v>42</v>
      </c>
      <c r="C32" s="101" t="s">
        <v>38</v>
      </c>
      <c r="D32" s="102"/>
      <c r="E32" s="102">
        <v>0</v>
      </c>
      <c r="H32" s="7"/>
      <c r="I32" s="7"/>
      <c r="J32" s="7"/>
      <c r="K32" s="7"/>
    </row>
    <row r="33" spans="1:5" ht="19.5" customHeight="1">
      <c r="A33" s="6"/>
      <c r="B33" s="7"/>
      <c r="C33" s="7"/>
      <c r="D33" s="7"/>
      <c r="E33" s="7"/>
    </row>
    <row r="34" ht="12.75">
      <c r="A34" s="5"/>
    </row>
    <row r="35" spans="1:3" ht="12.75">
      <c r="A35" s="5"/>
      <c r="C35" s="2" t="s">
        <v>530</v>
      </c>
    </row>
    <row r="36" spans="1:3" ht="12.75">
      <c r="A36" s="5"/>
      <c r="C36" s="2" t="s">
        <v>531</v>
      </c>
    </row>
    <row r="37" spans="1:3" ht="12.75">
      <c r="A37" s="5"/>
      <c r="C37" s="2" t="s">
        <v>532</v>
      </c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Gminy V/17/2007
z dnia25 stycznia 2007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7"/>
  <sheetViews>
    <sheetView defaultGridColor="0" colorId="8" workbookViewId="0" topLeftCell="A48">
      <selection activeCell="G52" sqref="G5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9" width="10.75390625" style="0" customWidth="1"/>
    <col min="10" max="10" width="10.875" style="0" customWidth="1"/>
    <col min="11" max="11" width="0.12890625" style="0" customWidth="1"/>
  </cols>
  <sheetData>
    <row r="1" spans="1:10" ht="48.75" customHeight="1">
      <c r="A1" s="550" t="s">
        <v>71</v>
      </c>
      <c r="B1" s="550"/>
      <c r="C1" s="550"/>
      <c r="D1" s="550"/>
      <c r="E1" s="550"/>
      <c r="F1" s="550"/>
      <c r="G1" s="550"/>
      <c r="H1" s="550"/>
      <c r="I1" s="550"/>
      <c r="J1" s="550"/>
    </row>
    <row r="2" ht="13.5" thickBot="1">
      <c r="J2" s="11" t="s">
        <v>48</v>
      </c>
    </row>
    <row r="3" spans="1:11" s="5" customFormat="1" ht="20.25" customHeight="1" thickBot="1">
      <c r="A3" s="440" t="s">
        <v>2</v>
      </c>
      <c r="B3" s="549" t="s">
        <v>3</v>
      </c>
      <c r="C3" s="549" t="s">
        <v>161</v>
      </c>
      <c r="D3" s="447" t="s">
        <v>149</v>
      </c>
      <c r="E3" s="441" t="s">
        <v>191</v>
      </c>
      <c r="F3" s="444" t="s">
        <v>112</v>
      </c>
      <c r="G3" s="444"/>
      <c r="H3" s="444"/>
      <c r="I3" s="444"/>
      <c r="J3" s="444"/>
      <c r="K3" s="220"/>
    </row>
    <row r="4" spans="1:11" s="5" customFormat="1" ht="20.25" customHeight="1" thickBot="1">
      <c r="A4" s="440"/>
      <c r="B4" s="449"/>
      <c r="C4" s="449"/>
      <c r="D4" s="440"/>
      <c r="E4" s="442"/>
      <c r="F4" s="442" t="s">
        <v>147</v>
      </c>
      <c r="G4" s="446" t="s">
        <v>6</v>
      </c>
      <c r="H4" s="475"/>
      <c r="I4" s="475"/>
      <c r="J4" s="475" t="s">
        <v>148</v>
      </c>
      <c r="K4" s="228"/>
    </row>
    <row r="5" spans="1:11" s="5" customFormat="1" ht="65.25" customHeight="1" thickBot="1">
      <c r="A5" s="440"/>
      <c r="B5" s="450"/>
      <c r="C5" s="450"/>
      <c r="D5" s="440"/>
      <c r="E5" s="443"/>
      <c r="F5" s="443"/>
      <c r="G5" s="132" t="s">
        <v>144</v>
      </c>
      <c r="H5" s="296" t="s">
        <v>145</v>
      </c>
      <c r="I5" s="296" t="s">
        <v>513</v>
      </c>
      <c r="J5" s="477"/>
      <c r="K5" s="210">
        <v>11</v>
      </c>
    </row>
    <row r="6" spans="1:11" ht="9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140">
        <v>7</v>
      </c>
      <c r="H6" s="208">
        <v>8</v>
      </c>
      <c r="I6" s="208">
        <v>9</v>
      </c>
      <c r="J6" s="208">
        <v>10</v>
      </c>
      <c r="K6" s="192"/>
    </row>
    <row r="7" spans="1:11" ht="19.5" customHeight="1">
      <c r="A7" s="71">
        <v>750</v>
      </c>
      <c r="B7" s="21"/>
      <c r="C7" s="21"/>
      <c r="D7" s="71">
        <f>SUM(D8)</f>
        <v>72886</v>
      </c>
      <c r="E7" s="71">
        <f>SUM(E8)</f>
        <v>72886</v>
      </c>
      <c r="F7" s="71">
        <f>SUM(F8)</f>
        <v>72886</v>
      </c>
      <c r="G7" s="71">
        <f>SUM(G10)</f>
        <v>56602</v>
      </c>
      <c r="H7" s="371">
        <f>SUM(H11:H12)</f>
        <v>11224</v>
      </c>
      <c r="I7" s="116"/>
      <c r="J7" s="116"/>
      <c r="K7" s="179"/>
    </row>
    <row r="8" spans="1:11" ht="19.5" customHeight="1">
      <c r="A8" s="21"/>
      <c r="B8" s="71">
        <v>75011</v>
      </c>
      <c r="C8" s="21"/>
      <c r="D8" s="71">
        <f>SUM(D9)</f>
        <v>72886</v>
      </c>
      <c r="E8" s="71">
        <f>SUM(E10:E14)</f>
        <v>72886</v>
      </c>
      <c r="F8" s="71">
        <f>SUM(F10:F14)</f>
        <v>72886</v>
      </c>
      <c r="G8" s="71">
        <f>SUM(G10)</f>
        <v>56602</v>
      </c>
      <c r="H8" s="371">
        <f>SUM(H11:H12)</f>
        <v>11224</v>
      </c>
      <c r="I8" s="116"/>
      <c r="J8" s="116"/>
      <c r="K8" s="179"/>
    </row>
    <row r="9" spans="1:11" ht="19.5" customHeight="1">
      <c r="A9" s="21"/>
      <c r="B9" s="21"/>
      <c r="C9" s="21">
        <v>2010</v>
      </c>
      <c r="D9" s="21">
        <v>72886</v>
      </c>
      <c r="E9" s="21"/>
      <c r="F9" s="21"/>
      <c r="G9" s="21"/>
      <c r="H9" s="177"/>
      <c r="I9" s="116"/>
      <c r="J9" s="116"/>
      <c r="K9" s="179"/>
    </row>
    <row r="10" spans="1:11" ht="19.5" customHeight="1">
      <c r="A10" s="21"/>
      <c r="B10" s="21"/>
      <c r="C10" s="21">
        <v>4010</v>
      </c>
      <c r="D10" s="21"/>
      <c r="E10" s="21">
        <v>56602</v>
      </c>
      <c r="F10" s="21">
        <v>56602</v>
      </c>
      <c r="G10" s="21">
        <v>56602</v>
      </c>
      <c r="H10" s="177"/>
      <c r="I10" s="116"/>
      <c r="J10" s="116"/>
      <c r="K10" s="179"/>
    </row>
    <row r="11" spans="1:11" ht="19.5" customHeight="1">
      <c r="A11" s="21"/>
      <c r="B11" s="21"/>
      <c r="C11" s="21">
        <v>4110</v>
      </c>
      <c r="D11" s="21"/>
      <c r="E11" s="21">
        <v>9837</v>
      </c>
      <c r="F11" s="21">
        <v>9837</v>
      </c>
      <c r="G11" s="21"/>
      <c r="H11" s="177">
        <v>9837</v>
      </c>
      <c r="I11" s="116"/>
      <c r="J11" s="116"/>
      <c r="K11" s="179"/>
    </row>
    <row r="12" spans="1:11" ht="19.5" customHeight="1">
      <c r="A12" s="21"/>
      <c r="B12" s="21"/>
      <c r="C12" s="21">
        <v>4120</v>
      </c>
      <c r="D12" s="21"/>
      <c r="E12" s="21">
        <v>1387</v>
      </c>
      <c r="F12" s="21">
        <v>1387</v>
      </c>
      <c r="G12" s="21"/>
      <c r="H12" s="177">
        <v>1387</v>
      </c>
      <c r="I12" s="116"/>
      <c r="J12" s="116"/>
      <c r="K12" s="179"/>
    </row>
    <row r="13" spans="1:11" ht="19.5" customHeight="1">
      <c r="A13" s="21"/>
      <c r="B13" s="21"/>
      <c r="C13" s="21">
        <v>4210</v>
      </c>
      <c r="D13" s="21"/>
      <c r="E13" s="21">
        <v>2530</v>
      </c>
      <c r="F13" s="21">
        <v>2530</v>
      </c>
      <c r="G13" s="21"/>
      <c r="H13" s="177"/>
      <c r="I13" s="116"/>
      <c r="J13" s="116"/>
      <c r="K13" s="179"/>
    </row>
    <row r="14" spans="1:11" ht="19.5" customHeight="1">
      <c r="A14" s="21"/>
      <c r="B14" s="21"/>
      <c r="C14" s="21">
        <v>4300</v>
      </c>
      <c r="D14" s="21"/>
      <c r="E14" s="21">
        <v>2530</v>
      </c>
      <c r="F14" s="21">
        <v>2530</v>
      </c>
      <c r="G14" s="21"/>
      <c r="H14" s="177"/>
      <c r="I14" s="116"/>
      <c r="J14" s="116"/>
      <c r="K14" s="179"/>
    </row>
    <row r="15" spans="1:11" ht="19.5" customHeight="1">
      <c r="A15" s="71">
        <v>751</v>
      </c>
      <c r="B15" s="21"/>
      <c r="C15" s="21"/>
      <c r="D15" s="71">
        <f>SUM(D16)</f>
        <v>576</v>
      </c>
      <c r="E15" s="71">
        <f>SUM(E18:E23)</f>
        <v>576</v>
      </c>
      <c r="F15" s="71">
        <f>SUM(F18,F19,F21,F22,F23)</f>
        <v>576</v>
      </c>
      <c r="G15" s="71">
        <f>SUM(G18)</f>
        <v>316</v>
      </c>
      <c r="H15" s="371">
        <f>SUM(H19:H21)</f>
        <v>65</v>
      </c>
      <c r="I15" s="116"/>
      <c r="J15" s="116"/>
      <c r="K15" s="179"/>
    </row>
    <row r="16" spans="1:11" ht="19.5" customHeight="1">
      <c r="A16" s="21"/>
      <c r="B16" s="71">
        <v>75101</v>
      </c>
      <c r="C16" s="21"/>
      <c r="D16" s="71">
        <f>SUM(D17)</f>
        <v>576</v>
      </c>
      <c r="E16" s="71">
        <f>SUM(E18:E23)</f>
        <v>576</v>
      </c>
      <c r="F16" s="71">
        <f>SUM(F18,F19,F21,F22,F23)</f>
        <v>576</v>
      </c>
      <c r="G16" s="71">
        <f>SUM(G18)</f>
        <v>316</v>
      </c>
      <c r="H16" s="371">
        <f>SUM(H19:H21)</f>
        <v>65</v>
      </c>
      <c r="I16" s="116"/>
      <c r="J16" s="116"/>
      <c r="K16" s="179"/>
    </row>
    <row r="17" spans="1:11" ht="19.5" customHeight="1">
      <c r="A17" s="21"/>
      <c r="B17" s="21"/>
      <c r="C17" s="21">
        <v>2010</v>
      </c>
      <c r="D17" s="21">
        <v>576</v>
      </c>
      <c r="E17" s="21"/>
      <c r="F17" s="21"/>
      <c r="G17" s="21"/>
      <c r="H17" s="177"/>
      <c r="I17" s="116"/>
      <c r="J17" s="116"/>
      <c r="K17" s="179"/>
    </row>
    <row r="18" spans="1:11" ht="19.5" customHeight="1">
      <c r="A18" s="21"/>
      <c r="B18" s="21"/>
      <c r="C18" s="21">
        <v>4010</v>
      </c>
      <c r="D18" s="21"/>
      <c r="E18" s="21">
        <v>316</v>
      </c>
      <c r="F18" s="21">
        <v>316</v>
      </c>
      <c r="G18" s="21">
        <v>316</v>
      </c>
      <c r="H18" s="283"/>
      <c r="I18" s="120"/>
      <c r="J18" s="120"/>
      <c r="K18" s="179"/>
    </row>
    <row r="19" spans="1:11" ht="19.5" customHeight="1">
      <c r="A19" s="21"/>
      <c r="B19" s="21"/>
      <c r="C19" s="21">
        <v>4110</v>
      </c>
      <c r="D19" s="21"/>
      <c r="E19" s="21">
        <v>56</v>
      </c>
      <c r="F19" s="21">
        <v>56</v>
      </c>
      <c r="G19" s="21"/>
      <c r="H19" s="162">
        <v>56</v>
      </c>
      <c r="I19" s="21"/>
      <c r="J19" s="21"/>
      <c r="K19" s="179"/>
    </row>
    <row r="20" spans="1:11" ht="0.75" customHeight="1">
      <c r="A20" s="548"/>
      <c r="B20" s="548"/>
      <c r="C20" s="548"/>
      <c r="D20" s="548"/>
      <c r="E20" s="162"/>
      <c r="F20" s="21">
        <v>9</v>
      </c>
      <c r="G20" s="21"/>
      <c r="H20" s="21"/>
      <c r="I20" s="21"/>
      <c r="J20" s="21"/>
      <c r="K20" s="179"/>
    </row>
    <row r="21" spans="1:11" ht="16.5" customHeight="1">
      <c r="A21" s="293"/>
      <c r="B21" s="293"/>
      <c r="C21" s="293">
        <v>4120</v>
      </c>
      <c r="D21" s="293"/>
      <c r="E21" s="291">
        <v>9</v>
      </c>
      <c r="F21" s="291">
        <v>9</v>
      </c>
      <c r="G21" s="274"/>
      <c r="H21" s="274">
        <v>9</v>
      </c>
      <c r="I21" s="274"/>
      <c r="J21" s="274"/>
      <c r="K21" s="179"/>
    </row>
    <row r="22" spans="1:11" ht="15.75" customHeight="1">
      <c r="A22" s="293"/>
      <c r="B22" s="293"/>
      <c r="C22" s="293">
        <v>4210</v>
      </c>
      <c r="D22" s="293"/>
      <c r="E22" s="291">
        <v>90</v>
      </c>
      <c r="F22" s="291">
        <v>90</v>
      </c>
      <c r="G22" s="274"/>
      <c r="H22" s="294"/>
      <c r="I22" s="294"/>
      <c r="J22" s="294"/>
      <c r="K22" s="285"/>
    </row>
    <row r="23" spans="1:11" ht="18.75" customHeight="1">
      <c r="A23" s="291"/>
      <c r="B23" s="291"/>
      <c r="C23" s="291">
        <v>4300</v>
      </c>
      <c r="D23" s="291"/>
      <c r="E23" s="291">
        <v>105</v>
      </c>
      <c r="F23" s="291">
        <v>105</v>
      </c>
      <c r="G23" s="274"/>
      <c r="H23" s="274"/>
      <c r="I23" s="274"/>
      <c r="J23" s="274"/>
      <c r="K23" s="285"/>
    </row>
    <row r="24" spans="1:11" ht="12.75">
      <c r="A24" s="71">
        <v>754</v>
      </c>
      <c r="B24" s="292"/>
      <c r="C24" s="292"/>
      <c r="D24" s="71">
        <f>SUM(D25)</f>
        <v>300</v>
      </c>
      <c r="E24" s="71">
        <f>SUM(E27)</f>
        <v>300</v>
      </c>
      <c r="F24" s="71">
        <f>SUM(F27)</f>
        <v>300</v>
      </c>
      <c r="G24" s="270">
        <f>SUM(G27)</f>
        <v>300</v>
      </c>
      <c r="H24" s="270"/>
      <c r="I24" s="270"/>
      <c r="J24" s="270"/>
      <c r="K24" s="285"/>
    </row>
    <row r="25" spans="1:11" ht="18" customHeight="1">
      <c r="A25" s="292"/>
      <c r="B25" s="71">
        <v>75414</v>
      </c>
      <c r="C25" s="292"/>
      <c r="D25" s="71">
        <f>SUM(D26)</f>
        <v>300</v>
      </c>
      <c r="E25" s="71">
        <f>SUM(E27)</f>
        <v>300</v>
      </c>
      <c r="F25" s="71">
        <f>SUM(F27)</f>
        <v>300</v>
      </c>
      <c r="G25" s="270">
        <f>SUM(G27)</f>
        <v>300</v>
      </c>
      <c r="H25" s="295"/>
      <c r="I25" s="295"/>
      <c r="J25" s="295"/>
      <c r="K25" s="285"/>
    </row>
    <row r="26" spans="1:11" ht="21" customHeight="1">
      <c r="A26" s="292"/>
      <c r="B26" s="292"/>
      <c r="C26" s="292">
        <v>2010</v>
      </c>
      <c r="D26" s="292">
        <v>300</v>
      </c>
      <c r="E26" s="292"/>
      <c r="F26" s="292"/>
      <c r="G26" s="295"/>
      <c r="H26" s="295"/>
      <c r="I26" s="295"/>
      <c r="J26" s="295"/>
      <c r="K26" s="285"/>
    </row>
    <row r="27" spans="1:11" ht="22.5" customHeight="1">
      <c r="A27" s="292"/>
      <c r="B27" s="292"/>
      <c r="C27" s="292">
        <v>4170</v>
      </c>
      <c r="D27" s="292"/>
      <c r="E27" s="292">
        <v>300</v>
      </c>
      <c r="F27" s="292">
        <v>300</v>
      </c>
      <c r="G27" s="295">
        <v>300</v>
      </c>
      <c r="H27" s="295"/>
      <c r="I27" s="295"/>
      <c r="J27" s="295"/>
      <c r="K27" s="285"/>
    </row>
    <row r="28" spans="1:11" ht="20.25" customHeight="1">
      <c r="A28" s="71">
        <v>852</v>
      </c>
      <c r="B28" s="71"/>
      <c r="C28" s="71"/>
      <c r="D28" s="71">
        <f aca="true" t="shared" si="0" ref="D28:I28">SUM(D29,D42,D45)</f>
        <v>1576000</v>
      </c>
      <c r="E28" s="71">
        <f t="shared" si="0"/>
        <v>1576000</v>
      </c>
      <c r="F28" s="71">
        <f t="shared" si="0"/>
        <v>1576000</v>
      </c>
      <c r="G28" s="270">
        <f t="shared" si="0"/>
        <v>29564</v>
      </c>
      <c r="H28" s="270">
        <f t="shared" si="0"/>
        <v>5696</v>
      </c>
      <c r="I28" s="270">
        <f t="shared" si="0"/>
        <v>1522160</v>
      </c>
      <c r="J28" s="295"/>
      <c r="K28" s="285"/>
    </row>
    <row r="29" spans="1:11" ht="18.75" customHeight="1">
      <c r="A29" s="292"/>
      <c r="B29" s="71">
        <v>85212</v>
      </c>
      <c r="C29" s="292"/>
      <c r="D29" s="71">
        <f>SUM(D30)</f>
        <v>1528000</v>
      </c>
      <c r="E29" s="71">
        <f>SUM(E31:E41)</f>
        <v>1528000</v>
      </c>
      <c r="F29" s="71">
        <f>SUM(F31:F41)</f>
        <v>1528000</v>
      </c>
      <c r="G29" s="270">
        <f>SUM(G32,G33)</f>
        <v>29564</v>
      </c>
      <c r="H29" s="270">
        <f>SUM(H34,H35)</f>
        <v>5696</v>
      </c>
      <c r="I29" s="270">
        <f>SUM(I31)</f>
        <v>1482160</v>
      </c>
      <c r="J29" s="295"/>
      <c r="K29" s="285"/>
    </row>
    <row r="30" spans="1:11" ht="19.5" customHeight="1">
      <c r="A30" s="292"/>
      <c r="B30" s="292"/>
      <c r="C30" s="292">
        <v>2010</v>
      </c>
      <c r="D30" s="292">
        <v>1528000</v>
      </c>
      <c r="E30" s="292"/>
      <c r="F30" s="292"/>
      <c r="G30" s="295"/>
      <c r="H30" s="295"/>
      <c r="I30" s="295"/>
      <c r="J30" s="295"/>
      <c r="K30" s="285"/>
    </row>
    <row r="31" spans="1:11" ht="21.75" customHeight="1">
      <c r="A31" s="292"/>
      <c r="B31" s="292"/>
      <c r="C31" s="292">
        <v>3110</v>
      </c>
      <c r="D31" s="292"/>
      <c r="E31" s="292">
        <v>1482160</v>
      </c>
      <c r="F31" s="292">
        <v>1482160</v>
      </c>
      <c r="G31" s="295"/>
      <c r="H31" s="295"/>
      <c r="I31" s="295">
        <v>1482160</v>
      </c>
      <c r="J31" s="295"/>
      <c r="K31" s="285"/>
    </row>
    <row r="32" spans="1:11" ht="18.75" customHeight="1">
      <c r="A32" s="292"/>
      <c r="B32" s="292"/>
      <c r="C32" s="292">
        <v>4010</v>
      </c>
      <c r="D32" s="292"/>
      <c r="E32" s="292">
        <v>27767</v>
      </c>
      <c r="F32" s="292">
        <v>27767</v>
      </c>
      <c r="G32" s="295">
        <v>27767</v>
      </c>
      <c r="H32" s="295"/>
      <c r="I32" s="295"/>
      <c r="J32" s="295"/>
      <c r="K32" s="285"/>
    </row>
    <row r="33" spans="1:11" ht="19.5" customHeight="1">
      <c r="A33" s="292"/>
      <c r="B33" s="292"/>
      <c r="C33" s="292">
        <v>4040</v>
      </c>
      <c r="D33" s="292"/>
      <c r="E33" s="292">
        <v>1797</v>
      </c>
      <c r="F33" s="292">
        <v>1797</v>
      </c>
      <c r="G33" s="295">
        <v>1797</v>
      </c>
      <c r="H33" s="295"/>
      <c r="I33" s="295"/>
      <c r="J33" s="295"/>
      <c r="K33" s="285"/>
    </row>
    <row r="34" spans="1:11" ht="19.5" customHeight="1">
      <c r="A34" s="292"/>
      <c r="B34" s="292"/>
      <c r="C34" s="292">
        <v>4110</v>
      </c>
      <c r="D34" s="292"/>
      <c r="E34" s="292">
        <v>5015</v>
      </c>
      <c r="F34" s="292">
        <v>5015</v>
      </c>
      <c r="G34" s="295"/>
      <c r="H34" s="295">
        <v>5015</v>
      </c>
      <c r="I34" s="295"/>
      <c r="J34" s="295"/>
      <c r="K34" s="285"/>
    </row>
    <row r="35" spans="1:11" ht="20.25" customHeight="1">
      <c r="A35" s="291"/>
      <c r="B35" s="291"/>
      <c r="C35" s="291">
        <v>4120</v>
      </c>
      <c r="D35" s="291"/>
      <c r="E35" s="291">
        <v>681</v>
      </c>
      <c r="F35" s="291">
        <v>681</v>
      </c>
      <c r="G35" s="274"/>
      <c r="H35" s="274">
        <v>681</v>
      </c>
      <c r="I35" s="274"/>
      <c r="J35" s="274"/>
      <c r="K35" s="285"/>
    </row>
    <row r="36" spans="1:11" ht="21" customHeight="1">
      <c r="A36" s="291"/>
      <c r="B36" s="291"/>
      <c r="C36" s="291">
        <v>4210</v>
      </c>
      <c r="D36" s="291"/>
      <c r="E36" s="291">
        <v>1316</v>
      </c>
      <c r="F36" s="291">
        <v>1316</v>
      </c>
      <c r="G36" s="274"/>
      <c r="H36" s="274"/>
      <c r="I36" s="274"/>
      <c r="J36" s="274"/>
      <c r="K36" s="285"/>
    </row>
    <row r="37" spans="1:11" ht="19.5" customHeight="1">
      <c r="A37" s="21"/>
      <c r="B37" s="21"/>
      <c r="C37" s="21">
        <v>4300</v>
      </c>
      <c r="D37" s="21"/>
      <c r="E37" s="21">
        <v>4600</v>
      </c>
      <c r="F37" s="21">
        <v>4600</v>
      </c>
      <c r="G37" s="233"/>
      <c r="H37" s="233"/>
      <c r="I37" s="233"/>
      <c r="J37" s="233"/>
      <c r="K37" s="285"/>
    </row>
    <row r="38" spans="1:11" ht="20.25" customHeight="1">
      <c r="A38" s="21"/>
      <c r="B38" s="21"/>
      <c r="C38" s="21">
        <v>4440</v>
      </c>
      <c r="D38" s="21"/>
      <c r="E38" s="21">
        <v>764</v>
      </c>
      <c r="F38" s="21">
        <v>764</v>
      </c>
      <c r="G38" s="233"/>
      <c r="H38" s="233"/>
      <c r="I38" s="233"/>
      <c r="J38" s="233"/>
      <c r="K38" s="285"/>
    </row>
    <row r="39" spans="1:11" ht="19.5" customHeight="1">
      <c r="A39" s="21"/>
      <c r="B39" s="21"/>
      <c r="C39" s="21">
        <v>4700</v>
      </c>
      <c r="D39" s="21"/>
      <c r="E39" s="21">
        <v>400</v>
      </c>
      <c r="F39" s="21">
        <v>400</v>
      </c>
      <c r="G39" s="233"/>
      <c r="H39" s="233"/>
      <c r="I39" s="233"/>
      <c r="J39" s="233"/>
      <c r="K39" s="285"/>
    </row>
    <row r="40" spans="1:11" ht="19.5" customHeight="1">
      <c r="A40" s="21"/>
      <c r="B40" s="21"/>
      <c r="C40" s="21">
        <v>4740</v>
      </c>
      <c r="D40" s="21"/>
      <c r="E40" s="21">
        <v>1500</v>
      </c>
      <c r="F40" s="21">
        <v>1500</v>
      </c>
      <c r="G40" s="233"/>
      <c r="H40" s="233"/>
      <c r="I40" s="233"/>
      <c r="J40" s="233"/>
      <c r="K40" s="285"/>
    </row>
    <row r="41" spans="1:11" ht="20.25" customHeight="1">
      <c r="A41" s="21"/>
      <c r="B41" s="21"/>
      <c r="C41" s="21">
        <v>4750</v>
      </c>
      <c r="D41" s="21"/>
      <c r="E41" s="21">
        <v>2000</v>
      </c>
      <c r="F41" s="21">
        <v>2000</v>
      </c>
      <c r="G41" s="233"/>
      <c r="H41" s="233"/>
      <c r="I41" s="233"/>
      <c r="J41" s="233"/>
      <c r="K41" s="285"/>
    </row>
    <row r="42" spans="1:11" ht="21.75" customHeight="1">
      <c r="A42" s="21"/>
      <c r="B42" s="71">
        <v>85214</v>
      </c>
      <c r="C42" s="21"/>
      <c r="D42" s="71">
        <f>SUM(D43)</f>
        <v>40000</v>
      </c>
      <c r="E42" s="71">
        <f>SUM(E44)</f>
        <v>40000</v>
      </c>
      <c r="F42" s="71">
        <f>SUM(F44)</f>
        <v>40000</v>
      </c>
      <c r="G42" s="270"/>
      <c r="H42" s="270"/>
      <c r="I42" s="270">
        <f>SUM(I44)</f>
        <v>40000</v>
      </c>
      <c r="J42" s="270"/>
      <c r="K42" s="285"/>
    </row>
    <row r="43" spans="1:11" ht="18.75" customHeight="1">
      <c r="A43" s="21"/>
      <c r="B43" s="21"/>
      <c r="C43" s="21">
        <v>2010</v>
      </c>
      <c r="D43" s="21">
        <v>40000</v>
      </c>
      <c r="E43" s="21"/>
      <c r="F43" s="21"/>
      <c r="G43" s="233"/>
      <c r="H43" s="233"/>
      <c r="I43" s="233"/>
      <c r="J43" s="233"/>
      <c r="K43" s="285"/>
    </row>
    <row r="44" spans="1:11" ht="21" customHeight="1">
      <c r="A44" s="21"/>
      <c r="B44" s="21"/>
      <c r="C44" s="21">
        <v>3110</v>
      </c>
      <c r="D44" s="21"/>
      <c r="E44" s="21">
        <v>40000</v>
      </c>
      <c r="F44" s="21">
        <v>40000</v>
      </c>
      <c r="G44" s="233"/>
      <c r="H44" s="233"/>
      <c r="I44" s="233">
        <v>40000</v>
      </c>
      <c r="J44" s="233"/>
      <c r="K44" s="285"/>
    </row>
    <row r="45" spans="1:11" ht="18.75" customHeight="1">
      <c r="A45" s="21"/>
      <c r="B45" s="71">
        <v>85213</v>
      </c>
      <c r="C45" s="71"/>
      <c r="D45" s="71">
        <f>SUM(D46)</f>
        <v>8000</v>
      </c>
      <c r="E45" s="71">
        <f>SUM(E47)</f>
        <v>8000</v>
      </c>
      <c r="F45" s="71">
        <f>SUM(F47)</f>
        <v>8000</v>
      </c>
      <c r="G45" s="270"/>
      <c r="H45" s="270"/>
      <c r="I45" s="270"/>
      <c r="J45" s="270"/>
      <c r="K45" s="285"/>
    </row>
    <row r="46" spans="1:11" ht="20.25" customHeight="1">
      <c r="A46" s="21"/>
      <c r="B46" s="21"/>
      <c r="C46" s="21">
        <v>2010</v>
      </c>
      <c r="D46" s="21">
        <v>8000</v>
      </c>
      <c r="E46" s="21"/>
      <c r="F46" s="21"/>
      <c r="G46" s="233"/>
      <c r="H46" s="233"/>
      <c r="I46" s="233"/>
      <c r="J46" s="233"/>
      <c r="K46" s="285"/>
    </row>
    <row r="47" spans="1:11" ht="18.75" customHeight="1">
      <c r="A47" s="21"/>
      <c r="B47" s="21"/>
      <c r="C47" s="21">
        <v>4130</v>
      </c>
      <c r="D47" s="21"/>
      <c r="E47" s="21">
        <v>8000</v>
      </c>
      <c r="F47" s="21">
        <v>8000</v>
      </c>
      <c r="G47" s="233"/>
      <c r="H47" s="233"/>
      <c r="I47" s="233"/>
      <c r="J47" s="233"/>
      <c r="K47" s="285"/>
    </row>
    <row r="48" spans="1:11" ht="23.25" customHeight="1">
      <c r="A48" s="21"/>
      <c r="B48" s="71" t="s">
        <v>512</v>
      </c>
      <c r="C48" s="21"/>
      <c r="D48" s="71">
        <f aca="true" t="shared" si="1" ref="D48:I48">SUM(D7,D15,D24,D28)</f>
        <v>1649762</v>
      </c>
      <c r="E48" s="71">
        <f t="shared" si="1"/>
        <v>1649762</v>
      </c>
      <c r="F48" s="71">
        <f t="shared" si="1"/>
        <v>1649762</v>
      </c>
      <c r="G48" s="270">
        <f t="shared" si="1"/>
        <v>86782</v>
      </c>
      <c r="H48" s="270">
        <f t="shared" si="1"/>
        <v>16985</v>
      </c>
      <c r="I48" s="270">
        <f t="shared" si="1"/>
        <v>1522160</v>
      </c>
      <c r="J48" s="270"/>
      <c r="K48" s="285"/>
    </row>
    <row r="49" spans="1:11" ht="12.75">
      <c r="A49" s="77"/>
      <c r="H49" s="241"/>
      <c r="I49" s="241"/>
      <c r="J49" s="241"/>
      <c r="K49" s="241"/>
    </row>
    <row r="50" spans="7:11" ht="12.75">
      <c r="G50" t="s">
        <v>553</v>
      </c>
      <c r="H50" s="241"/>
      <c r="I50" s="241"/>
      <c r="J50" s="241"/>
      <c r="K50" s="241"/>
    </row>
    <row r="51" spans="8:11" ht="12.75">
      <c r="H51" s="241"/>
      <c r="I51" s="241"/>
      <c r="J51" s="241"/>
      <c r="K51" s="241"/>
    </row>
    <row r="52" spans="7:11" ht="12.75">
      <c r="G52" t="s">
        <v>554</v>
      </c>
      <c r="H52" s="241"/>
      <c r="I52" s="241"/>
      <c r="J52" s="241"/>
      <c r="K52" s="241"/>
    </row>
    <row r="53" spans="8:11" ht="12.75">
      <c r="H53" s="241"/>
      <c r="I53" s="241"/>
      <c r="J53" s="241"/>
      <c r="K53" s="241"/>
    </row>
    <row r="54" spans="8:11" ht="12.75">
      <c r="H54" s="241"/>
      <c r="I54" s="241"/>
      <c r="J54" s="241"/>
      <c r="K54" s="241"/>
    </row>
    <row r="55" spans="8:11" ht="12.75">
      <c r="H55" s="241"/>
      <c r="I55" s="241"/>
      <c r="J55" s="241"/>
      <c r="K55" s="241"/>
    </row>
    <row r="56" spans="8:11" ht="12.75">
      <c r="H56" s="241"/>
      <c r="I56" s="241"/>
      <c r="J56" s="241"/>
      <c r="K56" s="241"/>
    </row>
    <row r="57" spans="8:11" ht="12.75">
      <c r="H57" s="241"/>
      <c r="I57" s="241"/>
      <c r="J57" s="241"/>
      <c r="K57" s="241"/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6
do uchwały Rady Gminy V/17/2007
z dnia25 stycznia 2007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2">
      <selection activeCell="I7" sqref="I7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9" width="10.75390625" style="0" customWidth="1"/>
    <col min="10" max="10" width="10.875" style="0" customWidth="1"/>
    <col min="76" max="16384" width="9.125" style="2" customWidth="1"/>
  </cols>
  <sheetData>
    <row r="1" spans="1:10" ht="45" customHeight="1">
      <c r="A1" s="550" t="s">
        <v>99</v>
      </c>
      <c r="B1" s="550"/>
      <c r="C1" s="550"/>
      <c r="D1" s="550"/>
      <c r="E1" s="550"/>
      <c r="F1" s="550"/>
      <c r="G1" s="550"/>
      <c r="H1" s="550"/>
      <c r="I1" s="550"/>
      <c r="J1" s="550"/>
    </row>
    <row r="2" spans="1:6" ht="16.5" thickBot="1">
      <c r="A2" s="13"/>
      <c r="B2" s="13"/>
      <c r="C2" s="13"/>
      <c r="D2" s="13"/>
      <c r="E2" s="13"/>
      <c r="F2" s="13"/>
    </row>
    <row r="3" spans="1:11" ht="13.5" customHeight="1" thickBot="1">
      <c r="A3" s="7"/>
      <c r="B3" s="7"/>
      <c r="C3" s="7"/>
      <c r="D3" s="7"/>
      <c r="E3" s="199"/>
      <c r="F3" s="198"/>
      <c r="G3" s="198"/>
      <c r="H3" s="217"/>
      <c r="I3" s="217"/>
      <c r="J3" s="219" t="s">
        <v>48</v>
      </c>
      <c r="K3" s="218"/>
    </row>
    <row r="4" spans="1:11" ht="20.25" customHeight="1" thickBot="1">
      <c r="A4" s="440" t="s">
        <v>2</v>
      </c>
      <c r="B4" s="549" t="s">
        <v>3</v>
      </c>
      <c r="C4" s="549" t="s">
        <v>161</v>
      </c>
      <c r="D4" s="443" t="s">
        <v>149</v>
      </c>
      <c r="E4" s="442" t="s">
        <v>191</v>
      </c>
      <c r="F4" s="442" t="s">
        <v>112</v>
      </c>
      <c r="G4" s="446"/>
      <c r="H4" s="475"/>
      <c r="I4" s="475"/>
      <c r="J4" s="475"/>
      <c r="K4" s="223"/>
    </row>
    <row r="5" spans="1:11" ht="18" customHeight="1" thickBot="1">
      <c r="A5" s="440"/>
      <c r="B5" s="449"/>
      <c r="C5" s="449"/>
      <c r="D5" s="440"/>
      <c r="E5" s="443"/>
      <c r="F5" s="443" t="s">
        <v>147</v>
      </c>
      <c r="G5" s="447" t="s">
        <v>6</v>
      </c>
      <c r="H5" s="477"/>
      <c r="I5" s="477"/>
      <c r="J5" s="477">
        <v>10</v>
      </c>
      <c r="K5" s="212">
        <v>11</v>
      </c>
    </row>
    <row r="6" spans="1:11" ht="69" customHeight="1">
      <c r="A6" s="440"/>
      <c r="B6" s="450"/>
      <c r="C6" s="450"/>
      <c r="D6" s="440"/>
      <c r="E6" s="443"/>
      <c r="F6" s="443"/>
      <c r="G6" s="132" t="s">
        <v>144</v>
      </c>
      <c r="H6" s="134" t="s">
        <v>145</v>
      </c>
      <c r="I6" s="134" t="s">
        <v>192</v>
      </c>
      <c r="J6" s="478"/>
      <c r="K6" s="192"/>
    </row>
    <row r="7" spans="1:11" ht="8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140">
        <v>7</v>
      </c>
      <c r="H7" s="170">
        <v>8</v>
      </c>
      <c r="I7" s="170">
        <v>9</v>
      </c>
      <c r="J7" s="170">
        <v>10</v>
      </c>
      <c r="K7" s="179"/>
    </row>
    <row r="8" spans="1:11" ht="19.5" customHeight="1">
      <c r="A8" s="23"/>
      <c r="B8" s="23"/>
      <c r="C8" s="23"/>
      <c r="D8" s="23"/>
      <c r="E8" s="23"/>
      <c r="F8" s="23"/>
      <c r="G8" s="145"/>
      <c r="H8" s="116"/>
      <c r="I8" s="116"/>
      <c r="J8" s="116"/>
      <c r="K8" s="179"/>
    </row>
    <row r="9" spans="1:11" ht="19.5" customHeight="1">
      <c r="A9" s="24"/>
      <c r="B9" s="24"/>
      <c r="C9" s="24"/>
      <c r="D9" s="24"/>
      <c r="E9" s="24"/>
      <c r="F9" s="24"/>
      <c r="G9" s="146"/>
      <c r="H9" s="116"/>
      <c r="I9" s="116"/>
      <c r="J9" s="116"/>
      <c r="K9" s="179"/>
    </row>
    <row r="10" spans="1:11" ht="19.5" customHeight="1">
      <c r="A10" s="24"/>
      <c r="B10" s="24"/>
      <c r="C10" s="24"/>
      <c r="D10" s="24"/>
      <c r="E10" s="24"/>
      <c r="F10" s="24"/>
      <c r="G10" s="146"/>
      <c r="H10" s="116"/>
      <c r="I10" s="116"/>
      <c r="J10" s="116"/>
      <c r="K10" s="179"/>
    </row>
    <row r="11" spans="1:11" ht="19.5" customHeight="1">
      <c r="A11" s="24"/>
      <c r="B11" s="24"/>
      <c r="C11" s="24"/>
      <c r="D11" s="24"/>
      <c r="E11" s="24"/>
      <c r="F11" s="24"/>
      <c r="G11" s="146"/>
      <c r="H11" s="116"/>
      <c r="I11" s="116"/>
      <c r="J11" s="116"/>
      <c r="K11" s="179"/>
    </row>
    <row r="12" spans="1:11" ht="19.5" customHeight="1">
      <c r="A12" s="24"/>
      <c r="B12" s="24"/>
      <c r="C12" s="24"/>
      <c r="D12" s="24"/>
      <c r="E12" s="24"/>
      <c r="F12" s="24"/>
      <c r="G12" s="146"/>
      <c r="H12" s="116"/>
      <c r="I12" s="116"/>
      <c r="J12" s="116"/>
      <c r="K12" s="179"/>
    </row>
    <row r="13" spans="1:11" ht="19.5" customHeight="1">
      <c r="A13" s="24"/>
      <c r="B13" s="24"/>
      <c r="C13" s="24"/>
      <c r="D13" s="24"/>
      <c r="E13" s="24"/>
      <c r="F13" s="24"/>
      <c r="G13" s="146"/>
      <c r="H13" s="116"/>
      <c r="I13" s="116"/>
      <c r="J13" s="116"/>
      <c r="K13" s="179"/>
    </row>
    <row r="14" spans="1:11" ht="19.5" customHeight="1">
      <c r="A14" s="24"/>
      <c r="B14" s="24"/>
      <c r="C14" s="24"/>
      <c r="D14" s="24"/>
      <c r="E14" s="24"/>
      <c r="F14" s="24"/>
      <c r="G14" s="146"/>
      <c r="H14" s="116"/>
      <c r="I14" s="116"/>
      <c r="J14" s="116"/>
      <c r="K14" s="179"/>
    </row>
    <row r="15" spans="1:11" ht="19.5" customHeight="1">
      <c r="A15" s="24"/>
      <c r="B15" s="24"/>
      <c r="C15" s="24"/>
      <c r="D15" s="24"/>
      <c r="E15" s="24"/>
      <c r="F15" s="24"/>
      <c r="G15" s="146"/>
      <c r="H15" s="116"/>
      <c r="I15" s="116"/>
      <c r="J15" s="116"/>
      <c r="K15" s="179"/>
    </row>
    <row r="16" spans="1:11" ht="19.5" customHeight="1">
      <c r="A16" s="24"/>
      <c r="B16" s="24"/>
      <c r="C16" s="24"/>
      <c r="D16" s="24"/>
      <c r="E16" s="24"/>
      <c r="F16" s="24"/>
      <c r="G16" s="146"/>
      <c r="H16" s="116"/>
      <c r="I16" s="116"/>
      <c r="J16" s="116"/>
      <c r="K16" s="179"/>
    </row>
    <row r="17" spans="1:11" ht="19.5" customHeight="1">
      <c r="A17" s="24"/>
      <c r="B17" s="24"/>
      <c r="C17" s="24"/>
      <c r="D17" s="24"/>
      <c r="E17" s="24"/>
      <c r="F17" s="24"/>
      <c r="G17" s="146"/>
      <c r="H17" s="116"/>
      <c r="I17" s="116"/>
      <c r="J17" s="116"/>
      <c r="K17" s="179"/>
    </row>
    <row r="18" spans="1:11" ht="19.5" customHeight="1">
      <c r="A18" s="24"/>
      <c r="B18" s="24"/>
      <c r="C18" s="24"/>
      <c r="D18" s="24"/>
      <c r="E18" s="24"/>
      <c r="F18" s="24"/>
      <c r="G18" s="146"/>
      <c r="H18" s="116"/>
      <c r="I18" s="116"/>
      <c r="J18" s="116"/>
      <c r="K18" s="179"/>
    </row>
    <row r="19" spans="1:11" ht="19.5" customHeight="1">
      <c r="A19" s="24"/>
      <c r="B19" s="24"/>
      <c r="C19" s="24"/>
      <c r="D19" s="24"/>
      <c r="E19" s="24"/>
      <c r="F19" s="24"/>
      <c r="G19" s="146"/>
      <c r="H19" s="116"/>
      <c r="I19" s="116"/>
      <c r="J19" s="116"/>
      <c r="K19" s="179"/>
    </row>
    <row r="20" spans="1:11" ht="19.5" customHeight="1">
      <c r="A20" s="25"/>
      <c r="B20" s="25"/>
      <c r="C20" s="25"/>
      <c r="D20" s="25"/>
      <c r="E20" s="25"/>
      <c r="F20" s="25"/>
      <c r="G20" s="147"/>
      <c r="H20" s="116"/>
      <c r="I20" s="116"/>
      <c r="J20" s="116"/>
      <c r="K20" s="179"/>
    </row>
    <row r="21" spans="1:11" ht="24.75" customHeight="1">
      <c r="A21" s="548" t="s">
        <v>158</v>
      </c>
      <c r="B21" s="548"/>
      <c r="C21" s="548"/>
      <c r="D21" s="548"/>
      <c r="E21" s="21"/>
      <c r="F21" s="21"/>
      <c r="G21" s="152"/>
      <c r="H21" s="116"/>
      <c r="I21" s="116"/>
      <c r="J21" s="116"/>
      <c r="K21" s="179"/>
    </row>
    <row r="22" spans="8:11" ht="12.75">
      <c r="H22" s="165"/>
      <c r="I22" s="165"/>
      <c r="J22" s="165"/>
      <c r="K22" s="179"/>
    </row>
    <row r="23" spans="8:11" ht="12.75">
      <c r="H23" s="165"/>
      <c r="I23" s="165"/>
      <c r="J23" s="165"/>
      <c r="K23" s="179"/>
    </row>
    <row r="24" spans="8:11" ht="12.75">
      <c r="H24" s="165"/>
      <c r="I24" s="165"/>
      <c r="J24" s="165"/>
      <c r="K24" s="179"/>
    </row>
    <row r="25" spans="1:11" ht="14.25">
      <c r="A25" s="77" t="s">
        <v>190</v>
      </c>
      <c r="H25" s="165"/>
      <c r="I25" s="165"/>
      <c r="J25" s="165"/>
      <c r="K25" s="179"/>
    </row>
    <row r="26" spans="8:11" ht="12.75">
      <c r="H26" s="165"/>
      <c r="I26" s="165"/>
      <c r="J26" s="165"/>
      <c r="K26" s="179"/>
    </row>
    <row r="27" spans="8:11" ht="12.75">
      <c r="H27" s="165"/>
      <c r="I27" s="165"/>
      <c r="J27" s="165"/>
      <c r="K27" s="179"/>
    </row>
    <row r="28" spans="8:11" ht="12.75">
      <c r="H28" s="165"/>
      <c r="I28" s="165"/>
      <c r="J28" s="165"/>
      <c r="K28" s="179"/>
    </row>
    <row r="29" spans="8:11" ht="12.75">
      <c r="H29" s="165"/>
      <c r="I29" s="165"/>
      <c r="J29" s="165"/>
      <c r="K29" s="179"/>
    </row>
    <row r="30" spans="8:11" ht="12.75">
      <c r="H30" s="165"/>
      <c r="I30" s="165"/>
      <c r="J30" s="165"/>
      <c r="K30" s="179"/>
    </row>
    <row r="31" spans="8:11" ht="13.5" thickBot="1">
      <c r="H31" s="166"/>
      <c r="I31" s="166"/>
      <c r="J31" s="166"/>
      <c r="K31" s="180"/>
    </row>
  </sheetData>
  <mergeCells count="11"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35"/>
  <sheetViews>
    <sheetView zoomScale="75" zoomScaleNormal="75" workbookViewId="0" topLeftCell="A1">
      <selection activeCell="A17" sqref="A17:J2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9" width="10.75390625" style="0" customWidth="1"/>
    <col min="10" max="10" width="10.875" style="0" customWidth="1"/>
    <col min="11" max="11" width="0" style="0" hidden="1" customWidth="1"/>
    <col min="80" max="16384" width="9.125" style="2" customWidth="1"/>
  </cols>
  <sheetData>
    <row r="1" spans="1:10" ht="45" customHeight="1">
      <c r="A1" s="550" t="s">
        <v>143</v>
      </c>
      <c r="B1" s="550"/>
      <c r="C1" s="550"/>
      <c r="D1" s="550"/>
      <c r="E1" s="550"/>
      <c r="F1" s="550"/>
      <c r="G1" s="550"/>
      <c r="H1" s="550"/>
      <c r="I1" s="550"/>
      <c r="J1" s="550"/>
    </row>
    <row r="3" spans="5:11" ht="12.75">
      <c r="E3" s="7"/>
      <c r="F3" s="7"/>
      <c r="G3" s="7"/>
      <c r="H3" s="423"/>
      <c r="I3" s="423"/>
      <c r="J3" s="429" t="s">
        <v>48</v>
      </c>
      <c r="K3" s="423"/>
    </row>
    <row r="4" spans="1:79" ht="20.25" customHeight="1" thickBot="1">
      <c r="A4" s="440" t="s">
        <v>2</v>
      </c>
      <c r="B4" s="549" t="s">
        <v>3</v>
      </c>
      <c r="C4" s="549" t="s">
        <v>161</v>
      </c>
      <c r="D4" s="443" t="s">
        <v>149</v>
      </c>
      <c r="E4" s="443" t="s">
        <v>191</v>
      </c>
      <c r="F4" s="443" t="s">
        <v>112</v>
      </c>
      <c r="G4" s="447"/>
      <c r="H4" s="554"/>
      <c r="I4" s="554"/>
      <c r="J4" s="554"/>
      <c r="K4" s="428"/>
      <c r="BX4" s="2"/>
      <c r="BY4" s="2"/>
      <c r="BZ4" s="2"/>
      <c r="CA4" s="2"/>
    </row>
    <row r="5" spans="1:79" ht="18" customHeight="1" thickBot="1">
      <c r="A5" s="440"/>
      <c r="B5" s="449"/>
      <c r="C5" s="449"/>
      <c r="D5" s="440"/>
      <c r="E5" s="443"/>
      <c r="F5" s="443" t="s">
        <v>147</v>
      </c>
      <c r="G5" s="447" t="s">
        <v>6</v>
      </c>
      <c r="H5" s="477"/>
      <c r="I5" s="477"/>
      <c r="J5" s="477" t="s">
        <v>552</v>
      </c>
      <c r="K5" s="430">
        <v>11</v>
      </c>
      <c r="BX5" s="2"/>
      <c r="BY5" s="2"/>
      <c r="BZ5" s="2"/>
      <c r="CA5" s="2"/>
    </row>
    <row r="6" spans="1:79" ht="68.25" customHeight="1" thickBot="1">
      <c r="A6" s="440"/>
      <c r="B6" s="450"/>
      <c r="C6" s="450"/>
      <c r="D6" s="440"/>
      <c r="E6" s="443"/>
      <c r="F6" s="443"/>
      <c r="G6" s="132" t="s">
        <v>144</v>
      </c>
      <c r="H6" s="134" t="s">
        <v>145</v>
      </c>
      <c r="I6" s="134" t="s">
        <v>146</v>
      </c>
      <c r="J6" s="478"/>
      <c r="K6" s="192"/>
      <c r="BX6" s="2"/>
      <c r="BY6" s="2"/>
      <c r="BZ6" s="2"/>
      <c r="CA6" s="2"/>
    </row>
    <row r="7" spans="1:79" ht="2.25" customHeight="1" hidden="1">
      <c r="A7" s="336">
        <v>1</v>
      </c>
      <c r="B7" s="336">
        <v>2</v>
      </c>
      <c r="C7" s="336">
        <v>3</v>
      </c>
      <c r="D7" s="336">
        <v>4</v>
      </c>
      <c r="E7" s="336">
        <v>5</v>
      </c>
      <c r="F7" s="336">
        <v>6</v>
      </c>
      <c r="G7" s="346">
        <v>7</v>
      </c>
      <c r="H7" s="347">
        <v>8</v>
      </c>
      <c r="I7" s="347">
        <v>9</v>
      </c>
      <c r="J7" s="347">
        <v>10</v>
      </c>
      <c r="K7" s="285"/>
      <c r="BX7" s="2"/>
      <c r="BY7" s="2"/>
      <c r="BZ7" s="2"/>
      <c r="CA7" s="2"/>
    </row>
    <row r="8" spans="1:79" ht="19.5" customHeight="1">
      <c r="A8" s="348">
        <v>750</v>
      </c>
      <c r="B8" s="349"/>
      <c r="C8" s="349"/>
      <c r="D8" s="350"/>
      <c r="E8" s="351">
        <f>SUM(E9)</f>
        <v>4583</v>
      </c>
      <c r="F8" s="351">
        <f>SUM(F9)</f>
        <v>4583</v>
      </c>
      <c r="G8" s="362"/>
      <c r="H8" s="352"/>
      <c r="I8" s="352">
        <f>SUM(I9)</f>
        <v>4583</v>
      </c>
      <c r="J8" s="359"/>
      <c r="K8" s="360"/>
      <c r="BX8" s="2"/>
      <c r="BY8" s="2"/>
      <c r="BZ8" s="2"/>
      <c r="CA8" s="2"/>
    </row>
    <row r="9" spans="1:79" ht="21.75" customHeight="1">
      <c r="A9" s="353"/>
      <c r="B9" s="337">
        <v>75020</v>
      </c>
      <c r="C9" s="336"/>
      <c r="D9" s="337"/>
      <c r="E9" s="339">
        <f>SUM(E10)</f>
        <v>4583</v>
      </c>
      <c r="F9" s="339">
        <f>SUM(F10)</f>
        <v>4583</v>
      </c>
      <c r="G9" s="363"/>
      <c r="H9" s="345"/>
      <c r="I9" s="345">
        <f>SUM(I10)</f>
        <v>4583</v>
      </c>
      <c r="J9" s="338"/>
      <c r="K9" s="179"/>
      <c r="BX9" s="2"/>
      <c r="BY9" s="2"/>
      <c r="BZ9" s="2"/>
      <c r="CA9" s="2"/>
    </row>
    <row r="10" spans="1:79" ht="24" customHeight="1">
      <c r="A10" s="353"/>
      <c r="B10" s="336"/>
      <c r="C10" s="337">
        <v>2320</v>
      </c>
      <c r="D10" s="337"/>
      <c r="E10" s="339">
        <v>4583</v>
      </c>
      <c r="F10" s="339">
        <v>4583</v>
      </c>
      <c r="G10" s="363"/>
      <c r="H10" s="345"/>
      <c r="I10" s="345">
        <v>4583</v>
      </c>
      <c r="J10" s="338"/>
      <c r="K10" s="179"/>
      <c r="BX10" s="2"/>
      <c r="BY10" s="2"/>
      <c r="BZ10" s="2"/>
      <c r="CA10" s="2"/>
    </row>
    <row r="11" spans="1:79" ht="24.75" customHeight="1">
      <c r="A11" s="354">
        <v>851</v>
      </c>
      <c r="B11" s="341"/>
      <c r="C11" s="340"/>
      <c r="D11" s="343">
        <f>SUM(D12)</f>
        <v>5000</v>
      </c>
      <c r="E11" s="343">
        <f>SUM(E12)</f>
        <v>5000</v>
      </c>
      <c r="F11" s="343">
        <f>SUM(F12)</f>
        <v>5000</v>
      </c>
      <c r="G11" s="364">
        <f>SUM(G12)</f>
        <v>2000</v>
      </c>
      <c r="H11" s="342"/>
      <c r="I11" s="342"/>
      <c r="J11" s="342"/>
      <c r="K11" s="344"/>
      <c r="BX11" s="2"/>
      <c r="BY11" s="2"/>
      <c r="BZ11" s="2"/>
      <c r="CA11" s="2"/>
    </row>
    <row r="12" spans="1:79" ht="19.5" customHeight="1">
      <c r="A12" s="355"/>
      <c r="B12" s="21">
        <v>85154</v>
      </c>
      <c r="C12" s="21"/>
      <c r="D12" s="21">
        <f>SUM(D13)</f>
        <v>5000</v>
      </c>
      <c r="E12" s="21">
        <f>SUM(E14:E16)</f>
        <v>5000</v>
      </c>
      <c r="F12" s="21">
        <f>SUM(F14:F16)</f>
        <v>5000</v>
      </c>
      <c r="G12" s="358">
        <f>SUM(G14)</f>
        <v>2000</v>
      </c>
      <c r="H12" s="116"/>
      <c r="I12" s="116"/>
      <c r="J12" s="116"/>
      <c r="K12" s="179"/>
      <c r="BX12" s="2"/>
      <c r="BY12" s="2"/>
      <c r="BZ12" s="2"/>
      <c r="CA12" s="2"/>
    </row>
    <row r="13" spans="1:79" ht="19.5" customHeight="1">
      <c r="A13" s="355"/>
      <c r="B13" s="21"/>
      <c r="C13" s="21">
        <v>2330</v>
      </c>
      <c r="D13" s="21">
        <v>5000</v>
      </c>
      <c r="E13" s="21"/>
      <c r="F13" s="21"/>
      <c r="G13" s="358"/>
      <c r="H13" s="116"/>
      <c r="I13" s="116"/>
      <c r="J13" s="116"/>
      <c r="K13" s="179"/>
      <c r="BX13" s="2"/>
      <c r="BY13" s="2"/>
      <c r="BZ13" s="2"/>
      <c r="CA13" s="2"/>
    </row>
    <row r="14" spans="1:79" ht="19.5" customHeight="1">
      <c r="A14" s="355"/>
      <c r="B14" s="21"/>
      <c r="C14" s="21">
        <v>4170</v>
      </c>
      <c r="D14" s="21"/>
      <c r="E14" s="21">
        <v>2000</v>
      </c>
      <c r="F14" s="21">
        <v>2000</v>
      </c>
      <c r="G14" s="358">
        <v>2000</v>
      </c>
      <c r="H14" s="116"/>
      <c r="I14" s="116"/>
      <c r="J14" s="116"/>
      <c r="K14" s="179"/>
      <c r="BX14" s="2"/>
      <c r="BY14" s="2"/>
      <c r="BZ14" s="2"/>
      <c r="CA14" s="2"/>
    </row>
    <row r="15" spans="1:79" ht="19.5" customHeight="1">
      <c r="A15" s="355"/>
      <c r="B15" s="21"/>
      <c r="C15" s="21">
        <v>4210</v>
      </c>
      <c r="D15" s="21"/>
      <c r="E15" s="21">
        <v>1500</v>
      </c>
      <c r="F15" s="21">
        <v>1500</v>
      </c>
      <c r="G15" s="358"/>
      <c r="H15" s="116"/>
      <c r="I15" s="116"/>
      <c r="J15" s="116"/>
      <c r="K15" s="179"/>
      <c r="BX15" s="2"/>
      <c r="BY15" s="2"/>
      <c r="BZ15" s="2"/>
      <c r="CA15" s="2"/>
    </row>
    <row r="16" spans="1:79" ht="19.5" customHeight="1" thickBot="1">
      <c r="A16" s="355"/>
      <c r="B16" s="21"/>
      <c r="C16" s="21">
        <v>4300</v>
      </c>
      <c r="D16" s="21"/>
      <c r="E16" s="21">
        <v>1500</v>
      </c>
      <c r="F16" s="21">
        <v>1500</v>
      </c>
      <c r="G16" s="358"/>
      <c r="H16" s="116"/>
      <c r="I16" s="116"/>
      <c r="J16" s="116"/>
      <c r="K16" s="179"/>
      <c r="BX16" s="2"/>
      <c r="BY16" s="2"/>
      <c r="BZ16" s="2"/>
      <c r="CA16" s="2"/>
    </row>
    <row r="17" spans="1:79" ht="19.5" customHeight="1" hidden="1">
      <c r="A17" s="355"/>
      <c r="B17" s="21"/>
      <c r="C17" s="21"/>
      <c r="D17" s="21"/>
      <c r="E17" s="21"/>
      <c r="F17" s="21"/>
      <c r="G17" s="358"/>
      <c r="H17" s="116"/>
      <c r="I17" s="116"/>
      <c r="J17" s="116"/>
      <c r="K17" s="179"/>
      <c r="BX17" s="2"/>
      <c r="BY17" s="2"/>
      <c r="BZ17" s="2"/>
      <c r="CA17" s="2"/>
    </row>
    <row r="18" spans="1:79" ht="19.5" customHeight="1" hidden="1">
      <c r="A18" s="355"/>
      <c r="B18" s="21"/>
      <c r="C18" s="21"/>
      <c r="D18" s="21"/>
      <c r="E18" s="21"/>
      <c r="F18" s="21"/>
      <c r="G18" s="358"/>
      <c r="H18" s="116"/>
      <c r="I18" s="116"/>
      <c r="J18" s="116"/>
      <c r="K18" s="179"/>
      <c r="BX18" s="2"/>
      <c r="BY18" s="2"/>
      <c r="BZ18" s="2"/>
      <c r="CA18" s="2"/>
    </row>
    <row r="19" spans="1:79" ht="19.5" customHeight="1" hidden="1">
      <c r="A19" s="355"/>
      <c r="B19" s="21"/>
      <c r="C19" s="21"/>
      <c r="D19" s="21"/>
      <c r="E19" s="21"/>
      <c r="F19" s="21"/>
      <c r="G19" s="358"/>
      <c r="H19" s="116"/>
      <c r="I19" s="116"/>
      <c r="J19" s="116"/>
      <c r="K19" s="179"/>
      <c r="BX19" s="2"/>
      <c r="BY19" s="2"/>
      <c r="BZ19" s="2"/>
      <c r="CA19" s="2"/>
    </row>
    <row r="20" spans="1:79" ht="19.5" customHeight="1" hidden="1">
      <c r="A20" s="355"/>
      <c r="B20" s="21"/>
      <c r="C20" s="21"/>
      <c r="D20" s="21"/>
      <c r="E20" s="21"/>
      <c r="F20" s="21"/>
      <c r="G20" s="358"/>
      <c r="H20" s="116"/>
      <c r="I20" s="116"/>
      <c r="J20" s="116"/>
      <c r="K20" s="179"/>
      <c r="BX20" s="2"/>
      <c r="BY20" s="2"/>
      <c r="BZ20" s="2"/>
      <c r="CA20" s="2"/>
    </row>
    <row r="21" spans="1:79" ht="19.5" customHeight="1" hidden="1">
      <c r="A21" s="355"/>
      <c r="B21" s="21"/>
      <c r="C21" s="21"/>
      <c r="D21" s="21"/>
      <c r="E21" s="21"/>
      <c r="F21" s="21"/>
      <c r="G21" s="358"/>
      <c r="H21" s="116"/>
      <c r="I21" s="116"/>
      <c r="J21" s="116"/>
      <c r="K21" s="179"/>
      <c r="BX21" s="2"/>
      <c r="BY21" s="2"/>
      <c r="BZ21" s="2"/>
      <c r="CA21" s="2"/>
    </row>
    <row r="22" spans="1:79" ht="19.5" customHeight="1" hidden="1" thickBot="1">
      <c r="A22" s="356"/>
      <c r="B22" s="357"/>
      <c r="C22" s="357"/>
      <c r="D22" s="357"/>
      <c r="E22" s="357"/>
      <c r="F22" s="357"/>
      <c r="G22" s="365"/>
      <c r="H22" s="164"/>
      <c r="I22" s="164"/>
      <c r="J22" s="164"/>
      <c r="K22" s="180"/>
      <c r="BX22" s="2"/>
      <c r="BY22" s="2"/>
      <c r="BZ22" s="2"/>
      <c r="CA22" s="2"/>
    </row>
    <row r="23" spans="1:79" ht="19.5" customHeight="1">
      <c r="A23" s="366"/>
      <c r="B23" s="367"/>
      <c r="C23" s="367"/>
      <c r="D23" s="367"/>
      <c r="E23" s="367"/>
      <c r="F23" s="367"/>
      <c r="G23" s="368"/>
      <c r="H23" s="361"/>
      <c r="I23" s="361"/>
      <c r="J23" s="361"/>
      <c r="K23" s="360"/>
      <c r="BX23" s="2"/>
      <c r="BY23" s="2"/>
      <c r="BZ23" s="2"/>
      <c r="CA23" s="2"/>
    </row>
    <row r="24" spans="1:79" ht="19.5" customHeight="1">
      <c r="A24" s="355"/>
      <c r="B24" s="21"/>
      <c r="C24" s="21"/>
      <c r="D24" s="21"/>
      <c r="E24" s="21"/>
      <c r="F24" s="21"/>
      <c r="G24" s="358"/>
      <c r="H24" s="116"/>
      <c r="I24" s="116"/>
      <c r="J24" s="116"/>
      <c r="K24" s="179"/>
      <c r="BX24" s="2"/>
      <c r="BY24" s="2"/>
      <c r="BZ24" s="2"/>
      <c r="CA24" s="2"/>
    </row>
    <row r="25" spans="1:79" ht="24.75" customHeight="1" thickBot="1">
      <c r="A25" s="551">
        <f>SUM(D8,D11)</f>
        <v>5000</v>
      </c>
      <c r="B25" s="552"/>
      <c r="C25" s="552"/>
      <c r="D25" s="553"/>
      <c r="E25" s="369">
        <f>SUM(E8,E11)</f>
        <v>9583</v>
      </c>
      <c r="F25" s="369">
        <f>SUM(F8,F11)</f>
        <v>9583</v>
      </c>
      <c r="G25" s="370">
        <f>SUM(G8,G11)</f>
        <v>2000</v>
      </c>
      <c r="H25" s="334">
        <f>SUM(H12:H24)</f>
        <v>0</v>
      </c>
      <c r="I25" s="334">
        <f>SUM(I8,I11)</f>
        <v>4583</v>
      </c>
      <c r="J25" s="164"/>
      <c r="K25" s="180"/>
      <c r="BX25" s="2"/>
      <c r="BY25" s="2"/>
      <c r="BZ25" s="2"/>
      <c r="CA25" s="2"/>
    </row>
    <row r="26" spans="8:11" ht="12.75">
      <c r="H26" s="241"/>
      <c r="I26" s="241"/>
      <c r="J26" s="241"/>
      <c r="K26" s="241"/>
    </row>
    <row r="27" spans="8:11" ht="12.75">
      <c r="H27" s="241"/>
      <c r="I27" s="241"/>
      <c r="J27" s="241"/>
      <c r="K27" s="241"/>
    </row>
    <row r="28" spans="1:11" ht="12.75">
      <c r="A28" s="77"/>
      <c r="H28" s="241"/>
      <c r="I28" s="241"/>
      <c r="J28" s="241"/>
      <c r="K28" s="241"/>
    </row>
    <row r="29" spans="7:11" ht="12.75">
      <c r="G29" s="2" t="s">
        <v>550</v>
      </c>
      <c r="H29" s="241"/>
      <c r="I29" s="241"/>
      <c r="J29" s="241"/>
      <c r="K29" s="241"/>
    </row>
    <row r="30" spans="8:11" ht="12.75">
      <c r="H30" s="241"/>
      <c r="I30" s="241"/>
      <c r="J30" s="241"/>
      <c r="K30" s="241"/>
    </row>
    <row r="31" spans="7:11" ht="12.75">
      <c r="G31" s="2" t="s">
        <v>551</v>
      </c>
      <c r="H31" s="241"/>
      <c r="I31" s="241"/>
      <c r="J31" s="241"/>
      <c r="K31" s="241"/>
    </row>
    <row r="32" spans="8:11" ht="12.75">
      <c r="H32" s="241"/>
      <c r="I32" s="241"/>
      <c r="J32" s="241"/>
      <c r="K32" s="241"/>
    </row>
    <row r="33" spans="8:11" ht="12.75">
      <c r="H33" s="241"/>
      <c r="I33" s="241"/>
      <c r="J33" s="241"/>
      <c r="K33" s="241"/>
    </row>
    <row r="34" spans="8:11" ht="12.75">
      <c r="H34" s="241"/>
      <c r="I34" s="241"/>
      <c r="J34" s="241"/>
      <c r="K34" s="241"/>
    </row>
    <row r="35" spans="8:11" ht="12.75">
      <c r="H35" s="241"/>
      <c r="I35" s="241"/>
      <c r="J35" s="241"/>
      <c r="K35" s="241"/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5:D2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7
do uchwały Rady Gminy V/17/2007
z dnia25 stycznia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zzz</cp:lastModifiedBy>
  <cp:lastPrinted>2007-01-30T09:15:11Z</cp:lastPrinted>
  <dcterms:created xsi:type="dcterms:W3CDTF">1998-12-09T13:02:10Z</dcterms:created>
  <dcterms:modified xsi:type="dcterms:W3CDTF">2007-02-12T13:16:33Z</dcterms:modified>
  <cp:category/>
  <cp:version/>
  <cp:contentType/>
  <cp:contentStatus/>
</cp:coreProperties>
</file>